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601" activeTab="0"/>
  </bookViews>
  <sheets>
    <sheet name="income-" sheetId="1" r:id="rId1"/>
    <sheet name="balance-" sheetId="2" r:id="rId2"/>
    <sheet name="30" sheetId="3" r:id="rId3"/>
    <sheet name="Cash Flow -" sheetId="4" r:id="rId4"/>
    <sheet name="capital-" sheetId="5" r:id="rId5"/>
  </sheets>
  <definedNames/>
  <calcPr fullCalcOnLoad="1"/>
</workbook>
</file>

<file path=xl/comments4.xml><?xml version="1.0" encoding="utf-8"?>
<comments xmlns="http://schemas.openxmlformats.org/spreadsheetml/2006/main">
  <authors>
    <author>Fine User</author>
  </authors>
  <commentList>
    <comment ref="C36" authorId="0">
      <text>
        <r>
          <rPr>
            <b/>
            <sz val="8"/>
            <rFont val="Tahoma"/>
            <family val="0"/>
          </rPr>
          <t>Fine User:</t>
        </r>
        <r>
          <rPr>
            <sz val="8"/>
            <rFont val="Tahoma"/>
            <family val="0"/>
          </rPr>
          <t xml:space="preserve">
clothhang+radiators+telephone+miltif. Printer+photocamera</t>
        </r>
      </text>
    </comment>
    <comment ref="C35" authorId="0">
      <text>
        <r>
          <rPr>
            <b/>
            <sz val="8"/>
            <rFont val="Tahoma"/>
            <family val="0"/>
          </rPr>
          <t>Fine User:</t>
        </r>
        <r>
          <rPr>
            <sz val="8"/>
            <rFont val="Tahoma"/>
            <family val="0"/>
          </rPr>
          <t xml:space="preserve">
Ara Baghmyan work related: computer hardware repair and renovation.
</t>
        </r>
      </text>
    </comment>
  </commentList>
</comments>
</file>

<file path=xl/sharedStrings.xml><?xml version="1.0" encoding="utf-8"?>
<sst xmlns="http://schemas.openxmlformats.org/spreadsheetml/2006/main" count="237" uniqueCount="207">
  <si>
    <t>²Üì²ÜàôØÀ</t>
  </si>
  <si>
    <t>Ð³ßí»ïáõ Å³Ù³Ý³Ï³ßñç³Ý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</si>
  <si>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</si>
  <si>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</si>
  <si>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</si>
  <si>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</si>
  <si>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</si>
  <si>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</si>
  <si>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</si>
  <si>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</si>
  <si>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</si>
  <si>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</si>
  <si>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</si>
  <si>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</si>
  <si>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</si>
  <si>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</si>
  <si>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</si>
  <si>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</si>
  <si>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</si>
  <si>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</si>
  <si>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</si>
  <si>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</si>
  <si>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</si>
  <si>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</si>
  <si>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</si>
  <si>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</si>
  <si>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</si>
  <si>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</si>
  <si>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</si>
  <si>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</si>
  <si>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</si>
  <si>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</si>
  <si>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</si>
  <si>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</si>
  <si>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</si>
  <si>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</si>
  <si>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</si>
  <si>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Ü³Ëáñ¹ ï³ñí³ í»ñç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</si>
  <si>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</si>
  <si>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</si>
  <si>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</si>
  <si>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</si>
  <si>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</si>
  <si>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</si>
  <si>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</si>
  <si>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</si>
  <si>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</si>
  <si>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</si>
  <si>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</si>
  <si>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</si>
  <si>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</si>
  <si>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</si>
  <si>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</si>
  <si>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</si>
  <si>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</si>
  <si>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</si>
  <si>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</si>
  <si>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</si>
  <si>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(·ÉË³íáñ ïÝûñ»Ý)</t>
  </si>
  <si>
    <t>¶ÉË³íáñ Ñ³ßí³å³Ñ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</si>
  <si>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</si>
  <si>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</si>
  <si>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</si>
  <si>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</si>
  <si>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</si>
  <si>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</si>
  <si>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</si>
  <si>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</si>
  <si>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</si>
  <si>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</si>
  <si>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</si>
  <si>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</si>
  <si>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</si>
  <si>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</si>
  <si>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</si>
  <si>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</si>
  <si>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</si>
  <si>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</si>
  <si>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</si>
  <si>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</si>
  <si>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</si>
  <si>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</si>
  <si>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</si>
  <si>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</si>
  <si>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</si>
  <si>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</si>
  <si>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</si>
  <si>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</si>
  <si>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</si>
  <si>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</si>
  <si>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</si>
  <si>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ÝáõÛÝ Å³Ù³-Ý³Ï³-ßñç³Ý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</si>
  <si>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</si>
  <si>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</si>
  <si>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</si>
  <si>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</si>
  <si>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</si>
  <si>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</si>
  <si>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</si>
  <si>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ºÝÃ³Ñ³í»Éí³Í 6</t>
  </si>
  <si>
    <t>ØÆæ²ÜÎÚ²È Ð²ÞìºîìàôÂÚàôÜ (Ò¨ 6)</t>
  </si>
  <si>
    <t xml:space="preserve">üÇÝ³Ýë³Ï³Ý ³ñ¹ÛáõÝùÝ»ñÇ Ù³ëÇÝ </t>
  </si>
  <si>
    <t>Ü³Ëáñ¹ Å³Ù³Ý³Ï³ßñç³Ý</t>
  </si>
  <si>
    <t xml:space="preserve">Þ³ÑáõÛÃ  ÙÇÝã¨ Ñ³ñÏí»ÉÁ </t>
  </si>
  <si>
    <t xml:space="preserve"> Þ³ÑáõÛÃ   Ñ³ñÏáõÙÇó Ñ»ïá</t>
  </si>
  <si>
    <t>ºÝÃ³Ñ³í»Éí³Í 7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</si>
  <si>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</si>
  <si>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</si>
  <si>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</si>
  <si>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</si>
  <si>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 xml:space="preserve">Î³åÇï³É Ý»ñ¹ñáõÙÝ»ñ  ÑÇÙÝ³Ï³Ý ÙÇçáóÝ»ñáõÙ ¨ áã ÝÛáõÃ³Ï³Ý ³ÏïÇíÝ»ñáõÙ 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</si>
  <si>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</si>
  <si>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</si>
  <si>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</si>
  <si>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</si>
  <si>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</si>
  <si>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</si>
  <si>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</si>
  <si>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</si>
  <si>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</si>
  <si>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3.2</t>
  </si>
  <si>
    <t>3.2.1</t>
  </si>
  <si>
    <t>3.2.2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</si>
  <si>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</si>
  <si>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</si>
  <si>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</si>
  <si>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</si>
  <si>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</si>
  <si>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Ü»ñ·ñ³íí³Í í³ñÏ»ñÇ ³í»É³óáõÙ (Ýí³½áõÙ)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</si>
  <si>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</si>
  <si>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</si>
  <si>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</si>
  <si>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</si>
  <si>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</si>
  <si>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</si>
  <si>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</si>
  <si>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</si>
  <si>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§31¦ Ù³ñïÇ  2008Ã.</t>
  </si>
  <si>
    <t>(·ÉË³íáñ ïÝûñ»Ý)                                                                          Î. Ð³ÏáµÛ³Ý</t>
  </si>
  <si>
    <t xml:space="preserve">    ¶ÉË³íáñ Ñ³ßí³å³Ñ`                                                      Ð. ø»ßÇß-ÔáõÏ³ëÛ³Ý</t>
  </si>
  <si>
    <t xml:space="preserve">                                ºÝÃ³Ñ³í»Éí³Í 8</t>
  </si>
  <si>
    <t xml:space="preserve">  ê»÷³Ï³Ý Ï³åÇï³ÉáõÙ ÷á÷áËáõÃÛáõÝÝ»ñÇ Ù³ëÇÝ ÙÇç³ÝÏÛ³É Ñ³ßí»ïíáõÃÛáõÝ (Ò¨ 8)</t>
  </si>
  <si>
    <t>§¾ÏáõÙ»ÝÇÏ ºÏ»Õ»ó³Ï³Ý öáË³ïí³Ï³Ý üáÝ¹¦ àõìÎ êäÀ,, ù. ¾çÙÇ³ÍÇÝ, ´³Õñ³ÙÛ³Ý 2</t>
  </si>
  <si>
    <t xml:space="preserve"> (í³ñÏ³ÛÇÝ Ï³½Ù³Ï»ñåáõÃÛ³Ý ³Ýí³ÝáõÙÁ ¨ ·ïÝí»Éáõ í³ÛñÁ)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</si>
  <si>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</si>
  <si>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</si>
  <si>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</si>
  <si>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</si>
  <si>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</si>
  <si>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</si>
  <si>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</si>
  <si>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</si>
  <si>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</si>
  <si>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</si>
  <si>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</si>
  <si>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</si>
  <si>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</si>
  <si>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 xml:space="preserve">    ¶ÉË³íáñ Ñ³ßí³å³Ñ`                                                    Ð. ø»ßÇß-ÔáõÏ³ëÛ³Ý</t>
  </si>
  <si>
    <t>Î. Ð³ÏáµÛ³Ý</t>
  </si>
  <si>
    <t xml:space="preserve">                                                                                   </t>
  </si>
  <si>
    <r>
      <t xml:space="preserve">                              </t>
    </r>
    <r>
      <rPr>
        <u val="single"/>
        <sz val="10"/>
        <rFont val="Arial Armenian"/>
        <family val="2"/>
      </rPr>
      <t xml:space="preserve">§¾ÏáõÙ»ÝÇÏ ºÏ»Õ»ó³Ï³Ý öáË³ïí³Ï³Ý üáÝ¹¦ àõìÎ êäÀ, ù. ¾çÙÇ³ÍÇÝ, ´³Õñ³ÙÛ³Ý 2 </t>
    </r>
  </si>
  <si>
    <t xml:space="preserve">                         (í³ñÏ³ÛÇÝ Ï³½Ù³Ï»ñåáõÃÛ³Ý ³Ýí³ÝáõÙÁ ¨ ·ïÝí»Éáõ í³ÛñÁ)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</si>
  <si>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</si>
  <si>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</si>
  <si>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</si>
  <si>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ì³ñÏ³ÛÇÝ Ï³½Ù³Ï»ñåáõÃÛ³Ý ³Ýí³ÝáõÙÁ</t>
  </si>
  <si>
    <t>§¾ÏáõÙ»ÝÇÏ ºÏ»Õ»ó³Ï³Ý öáË³ïí³Ï³Ý üáÝ¹¦ àõìÎ êäÀ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</si>
  <si>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</si>
  <si>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</si>
  <si>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</si>
  <si>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</si>
  <si>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</si>
  <si>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</si>
  <si>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</si>
  <si>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</si>
  <si>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</si>
  <si>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</si>
  <si>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</si>
  <si>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</si>
  <si>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</si>
  <si>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</si>
  <si>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</si>
  <si>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</si>
  <si>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</si>
  <si>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r>
      <t>2008Ã. Ù³ñïÇ 31-Ç</t>
    </r>
    <r>
      <rPr>
        <sz val="10"/>
        <rFont val="Arial Armenian"/>
        <family val="2"/>
      </rPr>
      <t xml:space="preserve"> ¹ñáõÃÛ³Ùµ §¾ÏáõÙ»ÝÇÏ ºÏ»Õ»ó³Ï³Ý öáË³ïí³Ï³Ý üáÝ¹¦ àõìÎ êäÀ ³ßË³ïáÕÝ»ñÇ ÙÇçÇÝ </t>
    </r>
  </si>
  <si>
    <r>
      <t xml:space="preserve">»é³ÙëÛ³Ï³ÛÇÝ Ãí³ù³Ý³ÏÁ Ï³½ÙáõÙ ¿  </t>
    </r>
    <r>
      <rPr>
        <b/>
        <sz val="10"/>
        <rFont val="Arial Armenian"/>
        <family val="2"/>
      </rPr>
      <t>22 Ñá·Ç:</t>
    </r>
  </si>
  <si>
    <t xml:space="preserve">                           §31¦ Ù³ñïÇ  2008Ã.</t>
  </si>
  <si>
    <t xml:space="preserve">                                                                                           </t>
  </si>
  <si>
    <t>ØÝ³óáñ¹Ý ³é 31 ¹»Ïï»Ùµ»ñÇ 2006Ã.</t>
  </si>
  <si>
    <t>ØÝ³óáñ¹Ý ³é 31 Ù³ñï 2008Ã.</t>
  </si>
  <si>
    <t>ØÝ³óáñ¹Ý ³é 31 ¹»Ïï»Ùµ»ñ  2007Ã.</t>
  </si>
  <si>
    <t xml:space="preserve"> ÀÝ¹³Ù»ÝÁª å³ñï³íáñáõÃÛáõÝÝ»ñ ¨ Ï³åÇï³É</t>
  </si>
  <si>
    <r>
      <t xml:space="preserve">    </t>
    </r>
    <r>
      <rPr>
        <u val="single"/>
        <sz val="10"/>
        <rFont val="Arial Armenian"/>
        <family val="2"/>
      </rPr>
      <t>§¾ÏáõÙ»ÝÇÏ ºÏ»Õ»ó³Ï³Ý öáË³ïí³Ï³Ý üáÝ¹¦ àõìÎ êäÀ,ù. ¾çÙÇ³ÍÇÝ, ´³Õñ³ÙÛ³Ý 2</t>
    </r>
    <r>
      <rPr>
        <sz val="10"/>
        <rFont val="Arial Armenian"/>
        <family val="2"/>
      </rPr>
      <t xml:space="preserve"> </t>
    </r>
  </si>
  <si>
    <t xml:space="preserve">  ØÆæ²ÜÎÚ²È Ð²Þì²ä²Ð²Î²Ü Ð²ÞìºÎÞÆè (Ò¨ 7)</t>
  </si>
  <si>
    <t xml:space="preserve">        (Ñ³½³ñ ¹ñ³Ù)</t>
  </si>
  <si>
    <t xml:space="preserve">                                   (í³ñÏ³ÛÇÝ Ï³½Ù³Ï»ñåáõÃÛ³Ý ³Ýí³ÝáõÙÁ ¨ ·ïÝí»Éáõ í³ÛñÁ)</t>
  </si>
  <si>
    <t xml:space="preserve">                               Ð. ø»ßÇß-ÔáõÏ³ëÛ³Ý</t>
  </si>
  <si>
    <r>
      <t xml:space="preserve">§¾ÏáõÙ»ÝÇÏ ºÏ»Õ»ó³Ï³Ý öáË³ïí³Ï³Ý üáÝ¹¦ àõìÎ êäÀ Ï³ÝáÝ³¹ñáõÃÛ³Ý Ñ³Ù³Ó³ÛÝ Ï³½Ù³Ï»ñåáõÃÛáõÝÁ </t>
    </r>
    <r>
      <rPr>
        <b/>
        <sz val="10"/>
        <rFont val="Times Armenian"/>
        <family val="1"/>
      </rPr>
      <t>Ññ³å³ñ³Ï³ÛÇÝ ûý»ñï³ÛÇÝ ÙÇçáóáí ÷áË³éáõÃÛáõÝÝ»ñ ãÇ Ý»ñ·ñ³íáõÙ</t>
    </r>
    <r>
      <rPr>
        <sz val="10"/>
        <rFont val="Times Armenian"/>
        <family val="1"/>
      </rPr>
      <t>, Ñ»ï¨³µ³ñ §Ü</t>
    </r>
    <r>
      <rPr>
        <vertAlign val="subscript"/>
        <sz val="10"/>
        <rFont val="Times Armenian"/>
        <family val="1"/>
      </rPr>
      <t>1</t>
    </r>
    <r>
      <rPr>
        <vertAlign val="superscript"/>
        <sz val="10"/>
        <rFont val="Times Armenian"/>
        <family val="1"/>
      </rPr>
      <t>1</t>
    </r>
    <r>
      <rPr>
        <sz val="10"/>
        <rFont val="Times Armenian"/>
        <family val="1"/>
      </rPr>
      <t xml:space="preserve"> ÁÝ¹Ñ³Ýáõñ Ï³åÇï³ÉÇ ¨ éÇëÏáí Ïßéí³Í ³ÏïÇíÝ»ñÇ ·áõÙ³ñÝ»ñÇ ÙÇç¨ ë³ÑÙ³Ý³ÛÇÝ Ñ³ñ³µ»ñ³ÏóáõÃÛ³Ý Ýí³½³·áõÛÝ ã³÷Á¦, §Ø»Ï ÷áË³éáõÇ ·Íáí éÇëÏÇ ³é³í»É³·áõÛÝ ã³÷Á¦ ¨ § ²ñï³ñÅáõÃ³ÛÇÝ Ñ³Ù³Ë³éÝ ¹ÇñùÇ ³é³í»É³·áõÛÝ ã³÷Á¦ Ý³ñÙ³ïÇíÝ»ñÁ ã»Ý ï³ñ³ÍíáõÙ ÁÝÏ»ñáõÃÛ³Ý íñ³: </t>
    </r>
  </si>
  <si>
    <t xml:space="preserve">                                             Î. Ð³ÏáµÛ³Ý</t>
  </si>
  <si>
    <t xml:space="preserve">                                      Ð. ø»ßÇß-ÔáõÏ³ëÛ³Ý</t>
  </si>
  <si>
    <t xml:space="preserve">  ²é¨ïñ³ÛÇÝ Ýå³ï³Ïáí å³ÑíáÕ Ý»ñ¹ñáõÙÝ»ñÇ ½áõï ß³ÑáõÛÃ/ (íÝ³ë)</t>
  </si>
  <si>
    <t xml:space="preserve">  ì³×³éùÇ Ñ³Ù³ñ Ý³Ë³ï»ëí³Í  Ý»ñ¹ñáõÙÝ»ñÇó ½áõï ß³ÑáõÛÃ/ (íÝ³ë)</t>
  </si>
  <si>
    <t xml:space="preserve">  ØÇÝã¨ Ù³ñÙ³Ý Å³ÙÏ»ïÁ å³ÑíáÕ Ý»ñ¹ñáõÙÝ»ñÇó ½áõï ß³ÑáõÛÃ/ (íÝ³ë)</t>
  </si>
  <si>
    <t xml:space="preserve">    ²ñï³ñÅáõÃ³ÛÇÝ ·áñÍ³ñùÝ»ñÇó ëï³óí³Í  ½áõï ß³ÑáõÛÃ/ (íÝ³ë)</t>
  </si>
  <si>
    <t xml:space="preserve">   ì³ñÏ»ñÇó ¨ ³ÛÉ ÷áË³éáõÃÛáõÝÝ»ñÇó ³é³ç³ó³Í ÏáñáõëïÝ»ñ</t>
  </si>
  <si>
    <r>
      <t xml:space="preserve">          </t>
    </r>
    <r>
      <rPr>
        <b/>
        <u val="single"/>
        <sz val="10"/>
        <rFont val="Times Armenian"/>
        <family val="1"/>
      </rPr>
      <t>§¾ÏáõÙ»ÝÇÏ ºÏ»Õ»ó³Ï³Ý öáË³ïí³Ï³Ý üáÝ¹¦ àõìÎ êäÀ, ù. ¾çÙÇ³ÍÇÝ, ´³Õñ³ÙÛ³Ý 2</t>
    </r>
  </si>
  <si>
    <t>ØÝ³óáñ¹Ý ³é 31 Ù³ñï 2007Ã.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</si>
</sst>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СнЗб&quot;\ #,##0_-;&quot;СнЗб&quot;\ #,##0\-"/>
    <numFmt numFmtId="173" formatCode="&quot;СнЗб&quot;\ #,##0_-;[Red]&quot;СнЗб&quot;\ #,##0\-"/>
    <numFmt numFmtId="174" formatCode="&quot;СнЗб&quot;\ #,##0.00_-;&quot;СнЗб&quot;\ #,##0.00\-"/>
    <numFmt numFmtId="175" formatCode="&quot;СнЗб&quot;\ #,##0.00_-;[Red]&quot;СнЗб&quot;\ #,##0.00\-"/>
    <numFmt numFmtId="176" formatCode="_-&quot;СнЗб&quot;\ * #,##0_-;_-&quot;СнЗб&quot;\ * #,##0\-;_-&quot;СнЗб&quot;\ * &quot;-&quot;_-;_-@_-"/>
    <numFmt numFmtId="177" formatCode="_-* #,##0_-;_-* #,##0\-;_-* &quot;-&quot;_-;_-@_-"/>
    <numFmt numFmtId="178" formatCode="_-&quot;СнЗб&quot;\ * #,##0.00_-;_-&quot;СнЗб&quot;\ * #,##0.00\-;_-&quot;СнЗб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"/>
    <numFmt numFmtId="200" formatCode="0.0"/>
    <numFmt numFmtId="201" formatCode="0.0000"/>
    <numFmt numFmtId="202" formatCode="#,##0.0"/>
    <numFmt numFmtId="203" formatCode="#,##0.000"/>
    <numFmt numFmtId="204" formatCode="_(* #,##0.0_);_(* \(#,##0.0\);_(* &quot;-&quot;??_);_(@_)"/>
    <numFmt numFmtId="205" formatCode="_(* #,##0_);_(* \(#,##0\);_(* &quot;-&quot;??_);_(@_)"/>
    <numFmt numFmtId="206" formatCode="0.00_);\(0.00\)"/>
    <numFmt numFmtId="207" formatCode="0.0_);\(0.0\)"/>
    <numFmt numFmtId="208" formatCode="#,##0&quot;ð.&quot;;\-#,##0&quot;ð.&quot;"/>
    <numFmt numFmtId="209" formatCode="#,##0&quot;ð.&quot;;[Red]\-#,##0&quot;ð.&quot;"/>
    <numFmt numFmtId="210" formatCode="#,##0.00&quot;ð.&quot;;\-#,##0.00&quot;ð.&quot;"/>
    <numFmt numFmtId="211" formatCode="#,##0.00&quot;ð.&quot;;[Red]\-#,##0.00&quot;ð.&quot;"/>
    <numFmt numFmtId="212" formatCode="_-* #,##0&quot;ð.&quot;_-;\-* #,##0&quot;ð.&quot;_-;_-* &quot;-&quot;&quot;ð.&quot;_-;_-@_-"/>
    <numFmt numFmtId="213" formatCode="_-* #,##0_ð_._-;\-* #,##0_ð_._-;_-* &quot;-&quot;_ð_._-;_-@_-"/>
    <numFmt numFmtId="214" formatCode="_-* #,##0.00&quot;ð.&quot;_-;\-* #,##0.00&quot;ð.&quot;_-;_-* &quot;-&quot;??&quot;ð.&quot;_-;_-@_-"/>
    <numFmt numFmtId="215" formatCode="_-* #,##0.00_ð_._-;\-* #,##0.00_ð_._-;_-* &quot;-&quot;??_ð_._-;_-@_-"/>
    <numFmt numFmtId="216" formatCode="[$-409]dd\ mmmm\,\ yyyy"/>
    <numFmt numFmtId="217" formatCode="_-* #,##0.0_-;_-* #,##0.0\-;_-* &quot;-&quot;?_-;_-@_-"/>
    <numFmt numFmtId="218" formatCode="[$-F800]dddd\,\ mmmm\ dd\,\ yyyy"/>
    <numFmt numFmtId="219" formatCode="[$-409]dddd\,\ mmmm\ dd\,\ yyyy"/>
    <numFmt numFmtId="220" formatCode="[$-FC19]d\ mmmm\ yyyy\ &quot;г.&quot;"/>
  </numFmts>
  <fonts count="85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1"/>
      <name val="Times Armenian"/>
      <family val="1"/>
    </font>
    <font>
      <sz val="9"/>
      <name val="Times Armenian"/>
      <family val="1"/>
    </font>
    <font>
      <sz val="10"/>
      <name val="Arial Armenian"/>
      <family val="2"/>
    </font>
    <font>
      <sz val="8"/>
      <name val="Arial Armenian"/>
      <family val="2"/>
    </font>
    <font>
      <i/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i/>
      <sz val="9"/>
      <name val="Times Armenian"/>
      <family val="1"/>
    </font>
    <font>
      <b/>
      <i/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b/>
      <i/>
      <u val="single"/>
      <sz val="9"/>
      <name val="Times Armenian"/>
      <family val="1"/>
    </font>
    <font>
      <sz val="8"/>
      <name val="Arial"/>
      <family val="0"/>
    </font>
    <font>
      <b/>
      <sz val="13"/>
      <name val="Times Armenian"/>
      <family val="1"/>
    </font>
    <font>
      <b/>
      <sz val="10"/>
      <name val="Arial Armenian"/>
      <family val="2"/>
    </font>
    <font>
      <b/>
      <u val="single"/>
      <sz val="12"/>
      <name val="Times Armenian"/>
      <family val="1"/>
    </font>
    <font>
      <b/>
      <sz val="12"/>
      <name val="Arial"/>
      <family val="0"/>
    </font>
    <font>
      <b/>
      <sz val="11"/>
      <name val="Arial Armenian"/>
      <family val="2"/>
    </font>
    <font>
      <sz val="11"/>
      <name val="Arial"/>
      <family val="0"/>
    </font>
    <font>
      <b/>
      <sz val="12"/>
      <name val="Times Armenian"/>
      <family val="1"/>
    </font>
    <font>
      <u val="single"/>
      <sz val="10"/>
      <name val="Arial Armenian"/>
      <family val="2"/>
    </font>
    <font>
      <sz val="12"/>
      <name val="Times Armenian"/>
      <family val="1"/>
    </font>
    <font>
      <b/>
      <sz val="9"/>
      <name val="Arial Armenian"/>
      <family val="2"/>
    </font>
    <font>
      <b/>
      <i/>
      <u val="single"/>
      <sz val="12"/>
      <name val="Times Armenian"/>
      <family val="1"/>
    </font>
    <font>
      <i/>
      <u val="single"/>
      <sz val="12"/>
      <name val="Times Armenian"/>
      <family val="1"/>
    </font>
    <font>
      <vertAlign val="subscript"/>
      <sz val="10"/>
      <name val="Times Armenian"/>
      <family val="1"/>
    </font>
    <font>
      <vertAlign val="superscript"/>
      <sz val="10"/>
      <name val="Times Armenian"/>
      <family val="1"/>
    </font>
    <font>
      <sz val="12"/>
      <name val="Arial Armenian"/>
      <family val="2"/>
    </font>
    <font>
      <b/>
      <sz val="8"/>
      <name val="Times Armenian"/>
      <family val="1"/>
    </font>
    <font>
      <sz val="8"/>
      <name val="Times LatRus"/>
      <family val="0"/>
    </font>
    <font>
      <b/>
      <i/>
      <sz val="8"/>
      <name val="Times Armeni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Armeni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i/>
      <u val="single"/>
      <sz val="9"/>
      <name val="Arial LatArm"/>
      <family val="2"/>
    </font>
    <font>
      <i/>
      <sz val="9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61" applyFont="1" applyAlignment="1">
      <alignment horizontal="center"/>
      <protection/>
    </xf>
    <xf numFmtId="0" fontId="0" fillId="0" borderId="0" xfId="61">
      <alignment/>
      <protection/>
    </xf>
    <xf numFmtId="0" fontId="5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right"/>
      <protection/>
    </xf>
    <xf numFmtId="0" fontId="5" fillId="0" borderId="10" xfId="61" applyFont="1" applyBorder="1" applyAlignment="1">
      <alignment horizontal="center"/>
      <protection/>
    </xf>
    <xf numFmtId="0" fontId="5" fillId="0" borderId="11" xfId="61" applyFont="1" applyBorder="1" applyAlignment="1">
      <alignment horizontal="center"/>
      <protection/>
    </xf>
    <xf numFmtId="0" fontId="10" fillId="0" borderId="11" xfId="61" applyFont="1" applyBorder="1" applyAlignment="1">
      <alignment horizontal="center"/>
      <protection/>
    </xf>
    <xf numFmtId="0" fontId="6" fillId="0" borderId="0" xfId="61" applyFont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1" fillId="0" borderId="0" xfId="58">
      <alignment/>
      <protection/>
    </xf>
    <xf numFmtId="0" fontId="0" fillId="0" borderId="0" xfId="60" applyBorder="1">
      <alignment/>
      <protection/>
    </xf>
    <xf numFmtId="49" fontId="10" fillId="0" borderId="12" xfId="60" applyNumberFormat="1" applyFont="1" applyBorder="1" applyAlignment="1">
      <alignment horizontal="left" vertical="top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top" wrapText="1"/>
      <protection/>
    </xf>
    <xf numFmtId="49" fontId="11" fillId="0" borderId="14" xfId="60" applyNumberFormat="1" applyFont="1" applyBorder="1" applyAlignment="1">
      <alignment horizontal="left"/>
      <protection/>
    </xf>
    <xf numFmtId="0" fontId="11" fillId="0" borderId="15" xfId="60" applyFont="1" applyBorder="1">
      <alignment/>
      <protection/>
    </xf>
    <xf numFmtId="49" fontId="5" fillId="0" borderId="11" xfId="60" applyNumberFormat="1" applyFont="1" applyBorder="1" applyAlignment="1">
      <alignment horizontal="left"/>
      <protection/>
    </xf>
    <xf numFmtId="0" fontId="5" fillId="0" borderId="16" xfId="60" applyFont="1" applyBorder="1">
      <alignment/>
      <protection/>
    </xf>
    <xf numFmtId="49" fontId="5" fillId="0" borderId="11" xfId="60" applyNumberFormat="1" applyFont="1" applyBorder="1" applyAlignment="1">
      <alignment horizontal="left" vertical="top"/>
      <protection/>
    </xf>
    <xf numFmtId="0" fontId="5" fillId="0" borderId="16" xfId="60" applyFont="1" applyBorder="1" applyAlignment="1">
      <alignment vertical="top" wrapText="1"/>
      <protection/>
    </xf>
    <xf numFmtId="0" fontId="15" fillId="0" borderId="16" xfId="60" applyFont="1" applyBorder="1">
      <alignment/>
      <protection/>
    </xf>
    <xf numFmtId="49" fontId="9" fillId="0" borderId="11" xfId="60" applyNumberFormat="1" applyFont="1" applyBorder="1" applyAlignment="1">
      <alignment horizontal="left"/>
      <protection/>
    </xf>
    <xf numFmtId="0" fontId="9" fillId="0" borderId="16" xfId="60" applyFont="1" applyBorder="1">
      <alignment/>
      <protection/>
    </xf>
    <xf numFmtId="0" fontId="10" fillId="0" borderId="0" xfId="60" applyFont="1" applyBorder="1">
      <alignment/>
      <protection/>
    </xf>
    <xf numFmtId="0" fontId="0" fillId="0" borderId="17" xfId="60" applyBorder="1">
      <alignment/>
      <protection/>
    </xf>
    <xf numFmtId="0" fontId="10" fillId="0" borderId="17" xfId="60" applyFont="1" applyBorder="1">
      <alignment/>
      <protection/>
    </xf>
    <xf numFmtId="0" fontId="10" fillId="0" borderId="0" xfId="57" applyFont="1" applyFill="1" applyAlignment="1">
      <alignment vertical="top" wrapText="1"/>
      <protection/>
    </xf>
    <xf numFmtId="49" fontId="17" fillId="0" borderId="18" xfId="57" applyNumberFormat="1" applyFont="1" applyFill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vertical="top" wrapText="1"/>
      <protection/>
    </xf>
    <xf numFmtId="0" fontId="15" fillId="0" borderId="20" xfId="57" applyFont="1" applyFill="1" applyBorder="1" applyAlignment="1">
      <alignment vertical="top" wrapText="1"/>
      <protection/>
    </xf>
    <xf numFmtId="0" fontId="5" fillId="0" borderId="21" xfId="57" applyFont="1" applyFill="1" applyBorder="1" applyAlignment="1">
      <alignment horizontal="left" vertical="top" wrapText="1"/>
      <protection/>
    </xf>
    <xf numFmtId="0" fontId="5" fillId="0" borderId="21" xfId="57" applyFont="1" applyFill="1" applyBorder="1" applyAlignment="1">
      <alignment vertical="top" wrapText="1"/>
      <protection/>
    </xf>
    <xf numFmtId="0" fontId="5" fillId="0" borderId="20" xfId="57" applyFont="1" applyFill="1" applyBorder="1" applyAlignment="1">
      <alignment vertical="top" wrapText="1"/>
      <protection/>
    </xf>
    <xf numFmtId="0" fontId="15" fillId="0" borderId="20" xfId="57" applyFont="1" applyFill="1" applyBorder="1" applyAlignment="1">
      <alignment horizontal="left" vertical="top" wrapText="1"/>
      <protection/>
    </xf>
    <xf numFmtId="0" fontId="5" fillId="0" borderId="21" xfId="57" applyFont="1" applyFill="1" applyBorder="1" applyAlignment="1" quotePrefix="1">
      <alignment horizontal="left" vertical="top" wrapText="1"/>
      <protection/>
    </xf>
    <xf numFmtId="0" fontId="5" fillId="0" borderId="22" xfId="57" applyFont="1" applyFill="1" applyBorder="1" applyAlignment="1">
      <alignment vertical="top" wrapText="1"/>
      <protection/>
    </xf>
    <xf numFmtId="0" fontId="5" fillId="0" borderId="23" xfId="57" applyFont="1" applyFill="1" applyBorder="1" applyAlignment="1">
      <alignment vertical="top" wrapText="1"/>
      <protection/>
    </xf>
    <xf numFmtId="0" fontId="9" fillId="0" borderId="18" xfId="57" applyFont="1" applyFill="1" applyBorder="1" applyAlignment="1">
      <alignment vertical="top" wrapText="1"/>
      <protection/>
    </xf>
    <xf numFmtId="0" fontId="5" fillId="0" borderId="24" xfId="57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57" applyFont="1" applyFill="1" applyBorder="1" applyAlignment="1">
      <alignment vertical="top" wrapText="1"/>
      <protection/>
    </xf>
    <xf numFmtId="0" fontId="14" fillId="0" borderId="0" xfId="57" applyFont="1" applyFill="1" applyBorder="1" applyAlignment="1">
      <alignment horizontal="right"/>
      <protection/>
    </xf>
    <xf numFmtId="49" fontId="0" fillId="0" borderId="0" xfId="60" applyNumberFormat="1" applyBorder="1" applyAlignment="1">
      <alignment horizontal="left"/>
      <protection/>
    </xf>
    <xf numFmtId="49" fontId="0" fillId="0" borderId="17" xfId="60" applyNumberFormat="1" applyBorder="1" applyAlignment="1">
      <alignment horizontal="left"/>
      <protection/>
    </xf>
    <xf numFmtId="0" fontId="18" fillId="0" borderId="0" xfId="60" applyFont="1" applyBorder="1" applyAlignment="1">
      <alignment horizontal="center"/>
      <protection/>
    </xf>
    <xf numFmtId="0" fontId="18" fillId="0" borderId="0" xfId="61" applyFont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5" fillId="0" borderId="25" xfId="61" applyFont="1" applyBorder="1" applyAlignment="1">
      <alignment horizontal="center"/>
      <protection/>
    </xf>
    <xf numFmtId="0" fontId="9" fillId="0" borderId="18" xfId="61" applyFont="1" applyBorder="1" applyAlignment="1">
      <alignment horizontal="left" vertical="top" wrapText="1"/>
      <protection/>
    </xf>
    <xf numFmtId="0" fontId="5" fillId="0" borderId="20" xfId="57" applyFont="1" applyFill="1" applyBorder="1" applyAlignment="1">
      <alignment horizontal="left" vertical="top" wrapText="1"/>
      <protection/>
    </xf>
    <xf numFmtId="0" fontId="10" fillId="0" borderId="0" xfId="0" applyFont="1" applyAlignment="1">
      <alignment/>
    </xf>
    <xf numFmtId="0" fontId="5" fillId="0" borderId="26" xfId="61" applyFont="1" applyBorder="1" applyAlignment="1">
      <alignment horizontal="center"/>
      <protection/>
    </xf>
    <xf numFmtId="0" fontId="5" fillId="0" borderId="27" xfId="57" applyFont="1" applyFill="1" applyBorder="1" applyAlignment="1">
      <alignment vertical="top" wrapText="1"/>
      <protection/>
    </xf>
    <xf numFmtId="0" fontId="15" fillId="0" borderId="0" xfId="61" applyFont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15" fillId="0" borderId="0" xfId="57" applyFont="1" applyFill="1" applyBorder="1" applyAlignment="1">
      <alignment horizontal="center"/>
      <protection/>
    </xf>
    <xf numFmtId="3" fontId="10" fillId="0" borderId="28" xfId="60" applyNumberFormat="1" applyFont="1" applyBorder="1">
      <alignment/>
      <protection/>
    </xf>
    <xf numFmtId="37" fontId="10" fillId="0" borderId="16" xfId="61" applyNumberFormat="1" applyFont="1" applyBorder="1" applyAlignment="1">
      <alignment horizontal="center"/>
      <protection/>
    </xf>
    <xf numFmtId="37" fontId="10" fillId="0" borderId="28" xfId="61" applyNumberFormat="1" applyFont="1" applyBorder="1" applyAlignment="1">
      <alignment horizontal="center"/>
      <protection/>
    </xf>
    <xf numFmtId="0" fontId="9" fillId="0" borderId="11" xfId="61" applyFont="1" applyBorder="1" applyAlignment="1">
      <alignment horizontal="center"/>
      <protection/>
    </xf>
    <xf numFmtId="3" fontId="11" fillId="0" borderId="16" xfId="61" applyNumberFormat="1" applyFont="1" applyBorder="1" applyAlignment="1">
      <alignment horizontal="center"/>
      <protection/>
    </xf>
    <xf numFmtId="0" fontId="22" fillId="0" borderId="0" xfId="61" applyFont="1" applyAlignment="1">
      <alignment/>
      <protection/>
    </xf>
    <xf numFmtId="0" fontId="23" fillId="0" borderId="0" xfId="61" applyFont="1" applyAlignment="1">
      <alignment/>
      <protection/>
    </xf>
    <xf numFmtId="3" fontId="10" fillId="0" borderId="29" xfId="61" applyNumberFormat="1" applyFont="1" applyBorder="1" applyAlignment="1">
      <alignment horizontal="center"/>
      <protection/>
    </xf>
    <xf numFmtId="0" fontId="10" fillId="0" borderId="30" xfId="61" applyFont="1" applyBorder="1" applyAlignment="1">
      <alignment horizontal="center"/>
      <protection/>
    </xf>
    <xf numFmtId="0" fontId="10" fillId="0" borderId="16" xfId="61" applyFont="1" applyBorder="1" applyAlignment="1">
      <alignment horizontal="center"/>
      <protection/>
    </xf>
    <xf numFmtId="0" fontId="10" fillId="0" borderId="31" xfId="61" applyFont="1" applyBorder="1" applyAlignment="1">
      <alignment horizontal="center"/>
      <protection/>
    </xf>
    <xf numFmtId="0" fontId="10" fillId="0" borderId="28" xfId="61" applyFont="1" applyBorder="1" applyAlignment="1">
      <alignment horizontal="center"/>
      <protection/>
    </xf>
    <xf numFmtId="3" fontId="10" fillId="0" borderId="16" xfId="61" applyNumberFormat="1" applyFont="1" applyBorder="1" applyAlignment="1">
      <alignment horizontal="center"/>
      <protection/>
    </xf>
    <xf numFmtId="0" fontId="11" fillId="0" borderId="11" xfId="61" applyFont="1" applyBorder="1" applyAlignment="1">
      <alignment horizontal="center"/>
      <protection/>
    </xf>
    <xf numFmtId="37" fontId="11" fillId="0" borderId="16" xfId="61" applyNumberFormat="1" applyFont="1" applyBorder="1" applyAlignment="1">
      <alignment horizontal="center"/>
      <protection/>
    </xf>
    <xf numFmtId="0" fontId="10" fillId="0" borderId="32" xfId="61" applyFont="1" applyBorder="1" applyAlignment="1">
      <alignment horizontal="center"/>
      <protection/>
    </xf>
    <xf numFmtId="0" fontId="10" fillId="0" borderId="32" xfId="61" applyFont="1" applyBorder="1">
      <alignment/>
      <protection/>
    </xf>
    <xf numFmtId="0" fontId="10" fillId="0" borderId="33" xfId="61" applyFont="1" applyBorder="1">
      <alignment/>
      <protection/>
    </xf>
    <xf numFmtId="0" fontId="10" fillId="0" borderId="34" xfId="61" applyFont="1" applyBorder="1">
      <alignment/>
      <protection/>
    </xf>
    <xf numFmtId="0" fontId="10" fillId="0" borderId="35" xfId="61" applyFont="1" applyBorder="1" applyAlignment="1">
      <alignment horizontal="center"/>
      <protection/>
    </xf>
    <xf numFmtId="0" fontId="10" fillId="0" borderId="35" xfId="61" applyFont="1" applyBorder="1">
      <alignment/>
      <protection/>
    </xf>
    <xf numFmtId="0" fontId="10" fillId="0" borderId="36" xfId="61" applyFont="1" applyBorder="1">
      <alignment/>
      <protection/>
    </xf>
    <xf numFmtId="0" fontId="10" fillId="0" borderId="37" xfId="61" applyFont="1" applyBorder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15" xfId="60" applyFont="1" applyBorder="1">
      <alignment/>
      <protection/>
    </xf>
    <xf numFmtId="0" fontId="10" fillId="0" borderId="38" xfId="60" applyFont="1" applyBorder="1">
      <alignment/>
      <protection/>
    </xf>
    <xf numFmtId="3" fontId="4" fillId="0" borderId="16" xfId="60" applyNumberFormat="1" applyFont="1" applyBorder="1">
      <alignment/>
      <protection/>
    </xf>
    <xf numFmtId="0" fontId="10" fillId="0" borderId="28" xfId="60" applyFont="1" applyBorder="1">
      <alignment/>
      <protection/>
    </xf>
    <xf numFmtId="0" fontId="4" fillId="0" borderId="16" xfId="60" applyFont="1" applyBorder="1">
      <alignment/>
      <protection/>
    </xf>
    <xf numFmtId="0" fontId="14" fillId="0" borderId="16" xfId="60" applyFont="1" applyBorder="1">
      <alignment/>
      <protection/>
    </xf>
    <xf numFmtId="49" fontId="5" fillId="0" borderId="26" xfId="60" applyNumberFormat="1" applyFont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37" fontId="17" fillId="0" borderId="39" xfId="57" applyNumberFormat="1" applyFont="1" applyFill="1" applyBorder="1" applyAlignment="1" applyProtection="1">
      <alignment horizontal="center" vertical="top" wrapText="1"/>
      <protection/>
    </xf>
    <xf numFmtId="3" fontId="11" fillId="0" borderId="19" xfId="57" applyNumberFormat="1" applyFont="1" applyFill="1" applyBorder="1" applyAlignment="1" applyProtection="1">
      <alignment horizontal="center" vertical="top" wrapText="1"/>
      <protection/>
    </xf>
    <xf numFmtId="37" fontId="4" fillId="0" borderId="39" xfId="57" applyNumberFormat="1" applyFont="1" applyFill="1" applyBorder="1" applyAlignment="1" applyProtection="1">
      <alignment horizontal="center" vertical="top" wrapText="1"/>
      <protection/>
    </xf>
    <xf numFmtId="3" fontId="4" fillId="0" borderId="39" xfId="57" applyNumberFormat="1" applyFont="1" applyFill="1" applyBorder="1" applyAlignment="1" applyProtection="1">
      <alignment horizontal="center" vertical="top" wrapText="1"/>
      <protection/>
    </xf>
    <xf numFmtId="37" fontId="5" fillId="0" borderId="39" xfId="57" applyNumberFormat="1" applyFont="1" applyFill="1" applyBorder="1" applyAlignment="1" applyProtection="1">
      <alignment horizontal="center" vertical="top" wrapText="1"/>
      <protection/>
    </xf>
    <xf numFmtId="3" fontId="17" fillId="0" borderId="40" xfId="57" applyNumberFormat="1" applyFont="1" applyFill="1" applyBorder="1" applyAlignment="1" applyProtection="1">
      <alignment horizontal="center" vertical="top" wrapText="1"/>
      <protection locked="0"/>
    </xf>
    <xf numFmtId="3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3" fontId="4" fillId="0" borderId="40" xfId="57" applyNumberFormat="1" applyFont="1" applyFill="1" applyBorder="1" applyAlignment="1" applyProtection="1">
      <alignment horizontal="center" vertical="top" wrapText="1"/>
      <protection locked="0"/>
    </xf>
    <xf numFmtId="3" fontId="4" fillId="0" borderId="41" xfId="57" applyNumberFormat="1" applyFont="1" applyFill="1" applyBorder="1" applyAlignment="1" applyProtection="1">
      <alignment horizontal="center" vertical="top" wrapText="1"/>
      <protection locked="0"/>
    </xf>
    <xf numFmtId="3" fontId="5" fillId="0" borderId="23" xfId="57" applyNumberFormat="1" applyFont="1" applyFill="1" applyBorder="1" applyAlignment="1" applyProtection="1">
      <alignment horizontal="center" vertical="top" wrapText="1"/>
      <protection locked="0"/>
    </xf>
    <xf numFmtId="3" fontId="4" fillId="0" borderId="42" xfId="57" applyNumberFormat="1" applyFont="1" applyFill="1" applyBorder="1" applyAlignment="1" applyProtection="1">
      <alignment horizontal="center" vertical="top" wrapText="1"/>
      <protection locked="0"/>
    </xf>
    <xf numFmtId="3" fontId="5" fillId="0" borderId="22" xfId="57" applyNumberFormat="1" applyFont="1" applyFill="1" applyBorder="1" applyAlignment="1" applyProtection="1">
      <alignment horizontal="center" vertical="top" wrapText="1"/>
      <protection locked="0"/>
    </xf>
    <xf numFmtId="3" fontId="17" fillId="0" borderId="43" xfId="57" applyNumberFormat="1" applyFont="1" applyFill="1" applyBorder="1" applyAlignment="1" applyProtection="1">
      <alignment horizontal="center" vertical="top" wrapText="1"/>
      <protection/>
    </xf>
    <xf numFmtId="3" fontId="9" fillId="0" borderId="21" xfId="57" applyNumberFormat="1" applyFont="1" applyFill="1" applyBorder="1" applyAlignment="1" applyProtection="1">
      <alignment horizontal="center" vertical="top" wrapText="1"/>
      <protection/>
    </xf>
    <xf numFmtId="37" fontId="5" fillId="0" borderId="44" xfId="57" applyNumberFormat="1" applyFont="1" applyFill="1" applyBorder="1" applyAlignment="1" applyProtection="1">
      <alignment horizontal="center" vertical="top" wrapText="1"/>
      <protection/>
    </xf>
    <xf numFmtId="3" fontId="17" fillId="0" borderId="45" xfId="57" applyNumberFormat="1" applyFont="1" applyFill="1" applyBorder="1" applyAlignment="1" applyProtection="1">
      <alignment horizontal="center" vertical="top" wrapText="1"/>
      <protection/>
    </xf>
    <xf numFmtId="3" fontId="17" fillId="0" borderId="24" xfId="57" applyNumberFormat="1" applyFont="1" applyFill="1" applyBorder="1" applyAlignment="1" applyProtection="1">
      <alignment horizontal="center" vertical="top" wrapText="1"/>
      <protection locked="0"/>
    </xf>
    <xf numFmtId="3" fontId="17" fillId="0" borderId="27" xfId="57" applyNumberFormat="1" applyFont="1" applyFill="1" applyBorder="1" applyAlignment="1" applyProtection="1">
      <alignment horizontal="center" vertical="top" wrapText="1"/>
      <protection/>
    </xf>
    <xf numFmtId="0" fontId="11" fillId="0" borderId="34" xfId="61" applyFont="1" applyBorder="1">
      <alignment/>
      <protection/>
    </xf>
    <xf numFmtId="0" fontId="11" fillId="0" borderId="28" xfId="61" applyFont="1" applyBorder="1" applyAlignment="1">
      <alignment horizontal="center"/>
      <protection/>
    </xf>
    <xf numFmtId="3" fontId="4" fillId="0" borderId="28" xfId="60" applyNumberFormat="1" applyFont="1" applyBorder="1">
      <alignment/>
      <protection/>
    </xf>
    <xf numFmtId="3" fontId="17" fillId="0" borderId="16" xfId="60" applyNumberFormat="1" applyFont="1" applyBorder="1">
      <alignment/>
      <protection/>
    </xf>
    <xf numFmtId="3" fontId="17" fillId="0" borderId="28" xfId="60" applyNumberFormat="1" applyFont="1" applyBorder="1">
      <alignment/>
      <protection/>
    </xf>
    <xf numFmtId="3" fontId="17" fillId="0" borderId="35" xfId="60" applyNumberFormat="1" applyFont="1" applyBorder="1">
      <alignment/>
      <protection/>
    </xf>
    <xf numFmtId="3" fontId="17" fillId="0" borderId="37" xfId="60" applyNumberFormat="1" applyFont="1" applyBorder="1">
      <alignment/>
      <protection/>
    </xf>
    <xf numFmtId="166" fontId="10" fillId="0" borderId="46" xfId="61" applyNumberFormat="1" applyFont="1" applyBorder="1" applyAlignment="1">
      <alignment horizontal="center"/>
      <protection/>
    </xf>
    <xf numFmtId="166" fontId="10" fillId="0" borderId="31" xfId="61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6" fillId="0" borderId="0" xfId="60" applyFont="1" applyBorder="1">
      <alignment/>
      <protection/>
    </xf>
    <xf numFmtId="0" fontId="6" fillId="0" borderId="0" xfId="0" applyFont="1" applyAlignment="1">
      <alignment/>
    </xf>
    <xf numFmtId="0" fontId="22" fillId="0" borderId="0" xfId="60" applyFont="1" applyBorder="1" applyAlignment="1">
      <alignment/>
      <protection/>
    </xf>
    <xf numFmtId="0" fontId="10" fillId="0" borderId="0" xfId="60" applyFont="1" applyBorder="1" applyAlignment="1">
      <alignment/>
      <protection/>
    </xf>
    <xf numFmtId="37" fontId="0" fillId="0" borderId="0" xfId="0" applyNumberFormat="1" applyAlignment="1">
      <alignment/>
    </xf>
    <xf numFmtId="37" fontId="4" fillId="0" borderId="22" xfId="57" applyNumberFormat="1" applyFont="1" applyFill="1" applyBorder="1" applyAlignment="1" applyProtection="1">
      <alignment horizontal="center" vertical="top" wrapText="1"/>
      <protection/>
    </xf>
    <xf numFmtId="3" fontId="17" fillId="0" borderId="39" xfId="57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11" fillId="0" borderId="0" xfId="0" applyFont="1" applyAlignment="1">
      <alignment horizontal="left" indent="12"/>
    </xf>
    <xf numFmtId="3" fontId="17" fillId="0" borderId="47" xfId="57" applyNumberFormat="1" applyFont="1" applyFill="1" applyBorder="1" applyAlignment="1" applyProtection="1">
      <alignment horizontal="center" vertical="top" wrapText="1"/>
      <protection/>
    </xf>
    <xf numFmtId="37" fontId="4" fillId="0" borderId="0" xfId="57" applyNumberFormat="1" applyFont="1" applyFill="1" applyBorder="1" applyAlignment="1" applyProtection="1">
      <alignment horizontal="center" vertical="top" wrapText="1"/>
      <protection/>
    </xf>
    <xf numFmtId="3" fontId="4" fillId="0" borderId="22" xfId="57" applyNumberFormat="1" applyFont="1" applyFill="1" applyBorder="1" applyAlignment="1" applyProtection="1">
      <alignment horizontal="center" vertical="top" wrapText="1"/>
      <protection locked="0"/>
    </xf>
    <xf numFmtId="37" fontId="4" fillId="0" borderId="17" xfId="57" applyNumberFormat="1" applyFont="1" applyFill="1" applyBorder="1" applyAlignment="1" applyProtection="1">
      <alignment horizontal="center" vertical="top" wrapText="1"/>
      <protection/>
    </xf>
    <xf numFmtId="37" fontId="5" fillId="0" borderId="19" xfId="57" applyNumberFormat="1" applyFont="1" applyFill="1" applyBorder="1" applyAlignment="1" applyProtection="1">
      <alignment horizontal="center" vertical="top" wrapText="1"/>
      <protection/>
    </xf>
    <xf numFmtId="37" fontId="5" fillId="0" borderId="48" xfId="57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/>
    </xf>
    <xf numFmtId="37" fontId="10" fillId="0" borderId="16" xfId="61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2" fontId="10" fillId="0" borderId="16" xfId="61" applyNumberFormat="1" applyFont="1" applyBorder="1" applyAlignment="1">
      <alignment horizontal="center"/>
      <protection/>
    </xf>
    <xf numFmtId="0" fontId="10" fillId="0" borderId="16" xfId="61" applyNumberFormat="1" applyFont="1" applyBorder="1" applyAlignment="1">
      <alignment horizontal="center"/>
      <protection/>
    </xf>
    <xf numFmtId="37" fontId="11" fillId="0" borderId="0" xfId="61" applyNumberFormat="1" applyFont="1" applyFill="1" applyBorder="1" applyAlignment="1">
      <alignment horizontal="center"/>
      <protection/>
    </xf>
    <xf numFmtId="0" fontId="28" fillId="0" borderId="0" xfId="59" applyFont="1" applyFill="1" applyAlignment="1">
      <alignment horizontal="centerContinuous"/>
      <protection/>
    </xf>
    <xf numFmtId="0" fontId="10" fillId="0" borderId="0" xfId="59" applyFont="1" applyFill="1">
      <alignment/>
      <protection/>
    </xf>
    <xf numFmtId="0" fontId="16" fillId="0" borderId="0" xfId="59" applyFont="1" applyFill="1" applyBorder="1" applyAlignment="1">
      <alignment horizontal="right"/>
      <protection/>
    </xf>
    <xf numFmtId="0" fontId="28" fillId="0" borderId="0" xfId="59" applyFont="1" applyFill="1" applyAlignment="1">
      <alignment horizontal="right"/>
      <protection/>
    </xf>
    <xf numFmtId="0" fontId="10" fillId="0" borderId="49" xfId="59" applyFont="1" applyFill="1" applyBorder="1" applyProtection="1">
      <alignment/>
      <protection locked="0"/>
    </xf>
    <xf numFmtId="0" fontId="10" fillId="0" borderId="0" xfId="59" applyFont="1" applyFill="1" applyBorder="1" applyProtection="1">
      <alignment/>
      <protection locked="0"/>
    </xf>
    <xf numFmtId="0" fontId="5" fillId="0" borderId="0" xfId="59" applyFont="1" applyFill="1" applyAlignment="1">
      <alignment horizontal="right"/>
      <protection/>
    </xf>
    <xf numFmtId="0" fontId="16" fillId="0" borderId="0" xfId="59" applyFont="1" applyFill="1" applyBorder="1" applyAlignment="1">
      <alignment horizontal="left"/>
      <protection/>
    </xf>
    <xf numFmtId="0" fontId="26" fillId="0" borderId="0" xfId="59" applyFont="1" applyFill="1" applyAlignment="1">
      <alignment horizontal="centerContinuous"/>
      <protection/>
    </xf>
    <xf numFmtId="0" fontId="5" fillId="0" borderId="0" xfId="59" applyFont="1" applyFill="1" applyBorder="1" applyAlignment="1">
      <alignment horizontal="right"/>
      <protection/>
    </xf>
    <xf numFmtId="0" fontId="34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1" fillId="0" borderId="0" xfId="60" applyFont="1" applyBorder="1" applyAlignment="1">
      <alignment horizontal="center"/>
      <protection/>
    </xf>
    <xf numFmtId="0" fontId="13" fillId="0" borderId="0" xfId="60" applyFont="1" applyBorder="1" applyAlignment="1">
      <alignment horizontal="right"/>
      <protection/>
    </xf>
    <xf numFmtId="0" fontId="11" fillId="0" borderId="0" xfId="60" applyFont="1" applyBorder="1" applyAlignment="1">
      <alignment horizontal="center" vertical="top" wrapText="1"/>
      <protection/>
    </xf>
    <xf numFmtId="3" fontId="10" fillId="0" borderId="0" xfId="60" applyNumberFormat="1" applyFont="1" applyBorder="1">
      <alignment/>
      <protection/>
    </xf>
    <xf numFmtId="3" fontId="17" fillId="0" borderId="0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0" fontId="36" fillId="0" borderId="0" xfId="58" applyFont="1">
      <alignment/>
      <protection/>
    </xf>
    <xf numFmtId="0" fontId="37" fillId="0" borderId="0" xfId="60" applyFont="1" applyBorder="1" applyAlignment="1">
      <alignment horizontal="center"/>
      <protection/>
    </xf>
    <xf numFmtId="0" fontId="13" fillId="0" borderId="17" xfId="60" applyFont="1" applyBorder="1" applyAlignment="1">
      <alignment horizontal="left"/>
      <protection/>
    </xf>
    <xf numFmtId="49" fontId="5" fillId="0" borderId="0" xfId="60" applyNumberFormat="1" applyFont="1" applyBorder="1" applyAlignment="1">
      <alignment horizontal="left"/>
      <protection/>
    </xf>
    <xf numFmtId="0" fontId="15" fillId="0" borderId="0" xfId="60" applyFont="1" applyBorder="1">
      <alignment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218" fontId="10" fillId="0" borderId="49" xfId="0" applyNumberFormat="1" applyFont="1" applyFill="1" applyBorder="1" applyAlignment="1" applyProtection="1">
      <alignment horizontal="right"/>
      <protection locked="0"/>
    </xf>
    <xf numFmtId="3" fontId="10" fillId="0" borderId="18" xfId="0" applyNumberFormat="1" applyFont="1" applyFill="1" applyBorder="1" applyAlignment="1" applyProtection="1">
      <alignment horizontal="center" wrapText="1"/>
      <protection/>
    </xf>
    <xf numFmtId="49" fontId="26" fillId="0" borderId="50" xfId="59" applyNumberFormat="1" applyFont="1" applyFill="1" applyBorder="1" applyAlignment="1" applyProtection="1">
      <alignment horizontal="center" vertical="center" wrapText="1"/>
      <protection/>
    </xf>
    <xf numFmtId="49" fontId="5" fillId="0" borderId="50" xfId="59" applyNumberFormat="1" applyFont="1" applyFill="1" applyBorder="1" applyAlignment="1" applyProtection="1">
      <alignment horizontal="center" vertical="top" wrapText="1"/>
      <protection/>
    </xf>
    <xf numFmtId="49" fontId="5" fillId="0" borderId="51" xfId="59" applyNumberFormat="1" applyFont="1" applyFill="1" applyBorder="1" applyAlignment="1" applyProtection="1">
      <alignment horizontal="center" vertical="top" wrapText="1"/>
      <protection/>
    </xf>
    <xf numFmtId="49" fontId="30" fillId="33" borderId="52" xfId="59" applyNumberFormat="1" applyFont="1" applyFill="1" applyBorder="1" applyAlignment="1" applyProtection="1">
      <alignment horizontal="center" vertical="center" wrapText="1"/>
      <protection/>
    </xf>
    <xf numFmtId="49" fontId="31" fillId="33" borderId="53" xfId="59" applyNumberFormat="1" applyFont="1" applyFill="1" applyBorder="1" applyAlignment="1" applyProtection="1">
      <alignment horizontal="center" vertical="top" wrapText="1"/>
      <protection/>
    </xf>
    <xf numFmtId="49" fontId="31" fillId="33" borderId="54" xfId="59" applyNumberFormat="1" applyFont="1" applyFill="1" applyBorder="1" applyAlignment="1" applyProtection="1">
      <alignment horizontal="center" vertical="top" wrapText="1"/>
      <protection/>
    </xf>
    <xf numFmtId="49" fontId="31" fillId="33" borderId="55" xfId="59" applyNumberFormat="1" applyFont="1" applyFill="1" applyBorder="1" applyAlignment="1" applyProtection="1">
      <alignment horizontal="center" vertical="top" wrapText="1"/>
      <protection/>
    </xf>
    <xf numFmtId="49" fontId="10" fillId="0" borderId="48" xfId="59" applyNumberFormat="1" applyFont="1" applyFill="1" applyBorder="1" applyAlignment="1" applyProtection="1">
      <alignment vertical="center" wrapText="1"/>
      <protection/>
    </xf>
    <xf numFmtId="3" fontId="10" fillId="0" borderId="48" xfId="0" applyNumberFormat="1" applyFont="1" applyFill="1" applyBorder="1" applyAlignment="1" applyProtection="1">
      <alignment horizontal="center" wrapText="1"/>
      <protection/>
    </xf>
    <xf numFmtId="3" fontId="10" fillId="0" borderId="56" xfId="0" applyNumberFormat="1" applyFont="1" applyFill="1" applyBorder="1" applyAlignment="1" applyProtection="1">
      <alignment horizontal="center" wrapText="1"/>
      <protection/>
    </xf>
    <xf numFmtId="49" fontId="10" fillId="0" borderId="48" xfId="59" applyNumberFormat="1" applyFont="1" applyFill="1" applyBorder="1" applyAlignment="1" applyProtection="1">
      <alignment horizontal="right" vertical="top" wrapText="1"/>
      <protection/>
    </xf>
    <xf numFmtId="49" fontId="10" fillId="0" borderId="18" xfId="59" applyNumberFormat="1" applyFont="1" applyFill="1" applyBorder="1" applyAlignment="1" applyProtection="1">
      <alignment horizontal="left" vertical="center" wrapText="1"/>
      <protection/>
    </xf>
    <xf numFmtId="3" fontId="10" fillId="0" borderId="57" xfId="0" applyNumberFormat="1" applyFont="1" applyFill="1" applyBorder="1" applyAlignment="1" applyProtection="1">
      <alignment horizontal="center" wrapText="1"/>
      <protection/>
    </xf>
    <xf numFmtId="0" fontId="10" fillId="0" borderId="18" xfId="59" applyFont="1" applyFill="1" applyBorder="1" applyAlignment="1" applyProtection="1">
      <alignment vertical="top" wrapText="1"/>
      <protection/>
    </xf>
    <xf numFmtId="194" fontId="10" fillId="0" borderId="18" xfId="0" applyNumberFormat="1" applyFont="1" applyFill="1" applyBorder="1" applyAlignment="1" applyProtection="1">
      <alignment horizontal="center"/>
      <protection/>
    </xf>
    <xf numFmtId="194" fontId="10" fillId="0" borderId="57" xfId="0" applyNumberFormat="1" applyFont="1" applyFill="1" applyBorder="1" applyAlignment="1" applyProtection="1">
      <alignment horizontal="center" wrapText="1"/>
      <protection/>
    </xf>
    <xf numFmtId="194" fontId="10" fillId="0" borderId="18" xfId="0" applyNumberFormat="1" applyFont="1" applyFill="1" applyBorder="1" applyAlignment="1" applyProtection="1">
      <alignment horizontal="center" wrapText="1"/>
      <protection/>
    </xf>
    <xf numFmtId="0" fontId="10" fillId="0" borderId="18" xfId="59" applyFont="1" applyFill="1" applyBorder="1" applyAlignment="1" applyProtection="1">
      <alignment horizontal="left" vertical="top" wrapText="1"/>
      <protection/>
    </xf>
    <xf numFmtId="37" fontId="11" fillId="0" borderId="16" xfId="61" applyNumberFormat="1" applyFont="1" applyFill="1" applyBorder="1" applyAlignment="1">
      <alignment horizontal="center"/>
      <protection/>
    </xf>
    <xf numFmtId="0" fontId="35" fillId="0" borderId="18" xfId="61" applyFont="1" applyBorder="1" applyAlignment="1">
      <alignment horizontal="center" vertical="center" wrapText="1"/>
      <protection/>
    </xf>
    <xf numFmtId="0" fontId="35" fillId="0" borderId="18" xfId="0" applyFont="1" applyBorder="1" applyAlignment="1">
      <alignment vertical="top" wrapText="1"/>
    </xf>
    <xf numFmtId="0" fontId="35" fillId="0" borderId="57" xfId="61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61" applyFont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0" fontId="21" fillId="0" borderId="0" xfId="61" applyFont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21" fillId="0" borderId="0" xfId="60" applyFont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7" fillId="0" borderId="0" xfId="61" applyFont="1" applyBorder="1" applyAlignment="1">
      <alignment horizontal="left"/>
      <protection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5" fillId="0" borderId="50" xfId="57" applyFont="1" applyFill="1" applyBorder="1" applyAlignment="1">
      <alignment horizontal="left" vertical="top" wrapText="1"/>
      <protection/>
    </xf>
    <xf numFmtId="0" fontId="5" fillId="0" borderId="48" xfId="57" applyFont="1" applyFill="1" applyBorder="1" applyAlignment="1">
      <alignment horizontal="left" vertical="top" wrapText="1"/>
      <protection/>
    </xf>
    <xf numFmtId="0" fontId="17" fillId="0" borderId="0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0" borderId="0" xfId="57" applyFont="1" applyFill="1" applyBorder="1" applyAlignment="1">
      <alignment horizont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61" fillId="0" borderId="0" xfId="60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63" fillId="0" borderId="0" xfId="57" applyFont="1" applyFill="1" applyBorder="1" applyAlignment="1">
      <alignment horizontal="right"/>
      <protection/>
    </xf>
    <xf numFmtId="0" fontId="64" fillId="0" borderId="58" xfId="0" applyFont="1" applyBorder="1" applyAlignment="1">
      <alignment vertical="top" wrapText="1"/>
    </xf>
    <xf numFmtId="0" fontId="64" fillId="0" borderId="59" xfId="0" applyFont="1" applyBorder="1" applyAlignment="1">
      <alignment vertical="top" wrapText="1"/>
    </xf>
    <xf numFmtId="0" fontId="64" fillId="0" borderId="60" xfId="0" applyFont="1" applyBorder="1" applyAlignment="1">
      <alignment vertical="top" wrapText="1"/>
    </xf>
    <xf numFmtId="0" fontId="65" fillId="0" borderId="61" xfId="0" applyFont="1" applyBorder="1" applyAlignment="1">
      <alignment vertical="top" wrapText="1"/>
    </xf>
    <xf numFmtId="0" fontId="65" fillId="0" borderId="60" xfId="0" applyFont="1" applyBorder="1" applyAlignment="1">
      <alignment vertical="top" wrapText="1"/>
    </xf>
    <xf numFmtId="3" fontId="65" fillId="0" borderId="61" xfId="0" applyNumberFormat="1" applyFont="1" applyBorder="1" applyAlignment="1">
      <alignment horizontal="right" vertical="top" wrapText="1"/>
    </xf>
    <xf numFmtId="37" fontId="65" fillId="0" borderId="61" xfId="0" applyNumberFormat="1" applyFont="1" applyBorder="1" applyAlignment="1">
      <alignment horizontal="right" vertical="top" wrapText="1"/>
    </xf>
    <xf numFmtId="0" fontId="65" fillId="0" borderId="61" xfId="0" applyFont="1" applyBorder="1" applyAlignment="1">
      <alignment horizontal="center" vertical="top" wrapText="1"/>
    </xf>
    <xf numFmtId="0" fontId="65" fillId="0" borderId="61" xfId="0" applyFont="1" applyBorder="1" applyAlignment="1">
      <alignment horizontal="right" vertical="top" wrapText="1"/>
    </xf>
    <xf numFmtId="0" fontId="66" fillId="0" borderId="0" xfId="0" applyFont="1" applyAlignment="1">
      <alignment horizontal="center"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 horizontal="left" indent="12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Sheet1" xfId="59"/>
    <cellStyle name="Normal_toxarkum" xfId="60"/>
    <cellStyle name="Normal_twxarku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6.7109375" style="0" customWidth="1"/>
    <col min="2" max="2" width="55.28125" style="0" customWidth="1"/>
    <col min="3" max="3" width="9.140625" style="0" customWidth="1"/>
    <col min="4" max="4" width="8.28125" style="0" customWidth="1"/>
    <col min="5" max="5" width="9.140625" style="0" customWidth="1"/>
    <col min="6" max="6" width="10.421875" style="0" hidden="1" customWidth="1"/>
    <col min="7" max="7" width="8.00390625" style="0" customWidth="1"/>
    <col min="8" max="8" width="2.8515625" style="0" customWidth="1"/>
    <col min="9" max="9" width="0.9921875" style="0" customWidth="1"/>
    <col min="10" max="10" width="5.7109375" style="0" customWidth="1"/>
    <col min="11" max="11" width="3.421875" style="0" customWidth="1"/>
  </cols>
  <sheetData>
    <row r="1" spans="2:7" ht="12.75">
      <c r="B1" s="11"/>
      <c r="C1" s="2"/>
      <c r="D1" s="2"/>
      <c r="E1" s="2"/>
      <c r="F1" s="2"/>
      <c r="G1" s="2"/>
    </row>
    <row r="2" spans="2:6" ht="12.75">
      <c r="B2" s="11"/>
      <c r="C2" s="2"/>
      <c r="D2" s="2"/>
      <c r="E2" s="57" t="s">
        <v>99</v>
      </c>
      <c r="F2" s="2"/>
    </row>
    <row r="3" spans="2:8" ht="12.75">
      <c r="B3" s="196"/>
      <c r="C3" s="196"/>
      <c r="D3" s="196"/>
      <c r="E3" s="196"/>
      <c r="F3" s="196"/>
      <c r="G3" s="196"/>
      <c r="H3" s="196"/>
    </row>
    <row r="4" spans="2:6" ht="12.75">
      <c r="B4" s="11"/>
      <c r="C4" s="2"/>
      <c r="D4" s="2"/>
      <c r="E4" s="49"/>
      <c r="F4" s="2"/>
    </row>
    <row r="5" spans="2:6" ht="16.5">
      <c r="B5" s="197" t="s">
        <v>100</v>
      </c>
      <c r="C5" s="197"/>
      <c r="D5" s="197"/>
      <c r="E5" s="197"/>
      <c r="F5" s="197"/>
    </row>
    <row r="6" spans="2:7" ht="15">
      <c r="B6" s="198" t="s">
        <v>101</v>
      </c>
      <c r="C6" s="198"/>
      <c r="D6" s="198"/>
      <c r="E6" s="198"/>
      <c r="F6" s="198"/>
      <c r="G6" s="1"/>
    </row>
    <row r="7" spans="2:7" ht="12.75">
      <c r="B7" s="2"/>
      <c r="C7" s="2"/>
      <c r="D7" s="2"/>
      <c r="G7" s="3"/>
    </row>
    <row r="8" spans="2:7" ht="12.75">
      <c r="B8" s="199" t="s">
        <v>137</v>
      </c>
      <c r="C8" s="199"/>
      <c r="D8" s="199"/>
      <c r="E8" s="199"/>
      <c r="F8" s="199"/>
      <c r="G8" s="4"/>
    </row>
    <row r="9" spans="2:7" ht="12.75">
      <c r="B9" s="122" t="s">
        <v>160</v>
      </c>
      <c r="C9" s="122"/>
      <c r="D9" s="14"/>
      <c r="E9" s="2"/>
      <c r="F9" s="2"/>
      <c r="G9" s="2"/>
    </row>
    <row r="10" spans="2:7" ht="2.25" customHeight="1">
      <c r="B10" s="125" t="s">
        <v>159</v>
      </c>
      <c r="C10" s="125"/>
      <c r="D10" s="66"/>
      <c r="E10" s="66"/>
      <c r="F10" s="66"/>
      <c r="G10" s="5"/>
    </row>
    <row r="11" spans="2:7" ht="12.75">
      <c r="B11" s="195" t="s">
        <v>161</v>
      </c>
      <c r="C11" s="195"/>
      <c r="D11" s="195"/>
      <c r="E11" s="195"/>
      <c r="F11" s="195"/>
      <c r="G11" s="6"/>
    </row>
    <row r="12" spans="2:7" ht="12" customHeight="1">
      <c r="B12" s="2"/>
      <c r="C12" s="2"/>
      <c r="D12" s="2"/>
      <c r="E12" s="7" t="s">
        <v>93</v>
      </c>
      <c r="G12" s="7"/>
    </row>
    <row r="13" spans="2:7" ht="5.25" customHeight="1" hidden="1">
      <c r="B13" s="2"/>
      <c r="C13" s="2"/>
      <c r="D13" s="2"/>
      <c r="E13" s="2"/>
      <c r="F13" s="2"/>
      <c r="G13" s="2"/>
    </row>
    <row r="14" spans="2:7" ht="94.5">
      <c r="B14" s="189" t="s">
        <v>0</v>
      </c>
      <c r="C14" s="190" t="s">
        <v>90</v>
      </c>
      <c r="D14" s="190" t="s">
        <v>91</v>
      </c>
      <c r="E14" s="190" t="s">
        <v>36</v>
      </c>
      <c r="F14" s="191" t="s">
        <v>102</v>
      </c>
      <c r="G14" s="190" t="s">
        <v>92</v>
      </c>
    </row>
    <row r="15" spans="2:7" ht="12.75">
      <c r="B15" s="8" t="s">
        <v>18</v>
      </c>
      <c r="C15" s="67">
        <v>24027</v>
      </c>
      <c r="D15" s="67">
        <v>5005</v>
      </c>
      <c r="E15" s="67"/>
      <c r="F15" s="119">
        <v>5005</v>
      </c>
      <c r="G15" s="68"/>
    </row>
    <row r="16" spans="2:7" ht="12.75">
      <c r="B16" s="9" t="s">
        <v>40</v>
      </c>
      <c r="C16" s="61">
        <v>9671</v>
      </c>
      <c r="D16" s="61"/>
      <c r="E16" s="61"/>
      <c r="F16" s="61"/>
      <c r="G16" s="62"/>
    </row>
    <row r="17" spans="2:7" ht="12.75">
      <c r="B17" s="63" t="s">
        <v>41</v>
      </c>
      <c r="C17" s="64">
        <v>14356</v>
      </c>
      <c r="D17" s="64">
        <v>5005</v>
      </c>
      <c r="E17" s="64"/>
      <c r="F17" s="64">
        <f>F15-F16</f>
        <v>5005</v>
      </c>
      <c r="G17" s="113"/>
    </row>
    <row r="18" spans="2:7" ht="12.75">
      <c r="B18" s="9" t="s">
        <v>32</v>
      </c>
      <c r="C18" s="69"/>
      <c r="D18" s="69"/>
      <c r="E18" s="69"/>
      <c r="F18" s="70"/>
      <c r="G18" s="71"/>
    </row>
    <row r="19" spans="2:7" ht="12.75">
      <c r="B19" s="9" t="s">
        <v>33</v>
      </c>
      <c r="C19" s="72">
        <v>775</v>
      </c>
      <c r="D19" s="140">
        <v>304</v>
      </c>
      <c r="E19" s="72"/>
      <c r="F19" s="120">
        <v>304</v>
      </c>
      <c r="G19" s="71"/>
    </row>
    <row r="20" spans="2:7" ht="12.75">
      <c r="B20" s="9" t="s">
        <v>34</v>
      </c>
      <c r="C20" s="61">
        <v>0</v>
      </c>
      <c r="D20" s="61">
        <v>-33</v>
      </c>
      <c r="E20" s="61"/>
      <c r="F20" s="61">
        <v>33</v>
      </c>
      <c r="G20" s="62"/>
    </row>
    <row r="21" spans="2:7" ht="12.75">
      <c r="B21" s="9" t="s">
        <v>200</v>
      </c>
      <c r="C21" s="72"/>
      <c r="D21" s="69"/>
      <c r="E21" s="72"/>
      <c r="F21" s="70"/>
      <c r="G21" s="71"/>
    </row>
    <row r="22" spans="2:7" ht="12.75">
      <c r="B22" s="9" t="s">
        <v>201</v>
      </c>
      <c r="C22" s="72"/>
      <c r="D22" s="69"/>
      <c r="E22" s="72"/>
      <c r="F22" s="70"/>
      <c r="G22" s="71"/>
    </row>
    <row r="23" spans="2:7" ht="12.75">
      <c r="B23" s="9" t="s">
        <v>202</v>
      </c>
      <c r="C23" s="72"/>
      <c r="D23" s="69"/>
      <c r="E23" s="72"/>
      <c r="F23" s="70"/>
      <c r="G23" s="71"/>
    </row>
    <row r="24" spans="2:7" ht="12.75">
      <c r="B24" s="9" t="s">
        <v>203</v>
      </c>
      <c r="C24" s="61">
        <v>-2450</v>
      </c>
      <c r="D24" s="141">
        <v>-1</v>
      </c>
      <c r="E24" s="61"/>
      <c r="F24" s="120">
        <v>-1</v>
      </c>
      <c r="G24" s="71"/>
    </row>
    <row r="25" spans="2:7" ht="12.75">
      <c r="B25" s="9" t="s">
        <v>42</v>
      </c>
      <c r="C25" s="72">
        <v>437</v>
      </c>
      <c r="D25" s="69"/>
      <c r="E25" s="72"/>
      <c r="F25" s="70"/>
      <c r="G25" s="71"/>
    </row>
    <row r="26" spans="2:7" ht="12.75">
      <c r="B26" s="63" t="s">
        <v>43</v>
      </c>
      <c r="C26" s="74">
        <v>13118.468</v>
      </c>
      <c r="D26" s="74">
        <v>5275</v>
      </c>
      <c r="E26" s="74"/>
      <c r="F26" s="74">
        <f>SUM(F17:F25)</f>
        <v>5341</v>
      </c>
      <c r="G26" s="112"/>
    </row>
    <row r="27" spans="2:7" ht="12.75">
      <c r="B27" s="10" t="s">
        <v>204</v>
      </c>
      <c r="C27" s="61">
        <v>575</v>
      </c>
      <c r="D27" s="61">
        <v>-30</v>
      </c>
      <c r="E27" s="61"/>
      <c r="F27" s="61">
        <v>-30</v>
      </c>
      <c r="G27" s="62"/>
    </row>
    <row r="28" spans="2:7" ht="12.75">
      <c r="B28" s="9" t="s">
        <v>44</v>
      </c>
      <c r="C28" s="138">
        <v>16770</v>
      </c>
      <c r="D28" s="61">
        <v>8168</v>
      </c>
      <c r="E28" s="61"/>
      <c r="F28" s="61">
        <v>8168</v>
      </c>
      <c r="G28" s="62"/>
    </row>
    <row r="29" spans="2:7" ht="12.75">
      <c r="B29" s="9" t="s">
        <v>35</v>
      </c>
      <c r="C29" s="61">
        <v>1825</v>
      </c>
      <c r="D29" s="61">
        <v>266</v>
      </c>
      <c r="E29" s="61"/>
      <c r="F29" s="61">
        <v>266</v>
      </c>
      <c r="G29" s="62"/>
    </row>
    <row r="30" spans="2:7" ht="12.75">
      <c r="B30" s="9"/>
      <c r="C30" s="69"/>
      <c r="D30" s="69"/>
      <c r="E30" s="69"/>
      <c r="F30" s="70"/>
      <c r="G30" s="71"/>
    </row>
    <row r="31" spans="2:9" ht="13.5" customHeight="1">
      <c r="B31" s="73" t="s">
        <v>103</v>
      </c>
      <c r="C31" s="188">
        <v>-4901.5</v>
      </c>
      <c r="D31" s="74">
        <v>-3189</v>
      </c>
      <c r="E31" s="74"/>
      <c r="F31" s="74">
        <f>F26+F27-F28-F29</f>
        <v>-3123</v>
      </c>
      <c r="G31" s="112"/>
      <c r="I31" s="142"/>
    </row>
    <row r="32" spans="2:9" ht="12.75">
      <c r="B32" s="9" t="s">
        <v>22</v>
      </c>
      <c r="C32" s="61"/>
      <c r="D32" s="69"/>
      <c r="E32" s="61"/>
      <c r="F32" s="61"/>
      <c r="G32" s="62"/>
      <c r="I32" s="126"/>
    </row>
    <row r="33" spans="2:7" ht="14.25" customHeight="1">
      <c r="B33" s="73" t="s">
        <v>104</v>
      </c>
      <c r="C33" s="74">
        <v>-4901.5</v>
      </c>
      <c r="D33" s="74">
        <v>-3189</v>
      </c>
      <c r="E33" s="74"/>
      <c r="F33" s="74">
        <f>F31-F32</f>
        <v>-3123</v>
      </c>
      <c r="G33" s="112"/>
    </row>
    <row r="34" spans="2:7" ht="16.5" customHeight="1">
      <c r="B34" s="51" t="s">
        <v>45</v>
      </c>
      <c r="C34" s="75"/>
      <c r="D34" s="76"/>
      <c r="E34" s="75"/>
      <c r="F34" s="77"/>
      <c r="G34" s="78"/>
    </row>
    <row r="35" spans="2:7" ht="12.75">
      <c r="B35" s="55" t="s">
        <v>46</v>
      </c>
      <c r="C35" s="79"/>
      <c r="D35" s="80"/>
      <c r="E35" s="79"/>
      <c r="F35" s="81"/>
      <c r="G35" s="82"/>
    </row>
    <row r="38" spans="2:5" ht="15">
      <c r="B38" s="83" t="s">
        <v>124</v>
      </c>
      <c r="C38" s="83"/>
      <c r="D38" s="92" t="s">
        <v>198</v>
      </c>
      <c r="E38" s="92"/>
    </row>
    <row r="39" spans="2:5" ht="15">
      <c r="B39" s="83" t="s">
        <v>58</v>
      </c>
      <c r="C39" s="83"/>
      <c r="D39" s="92"/>
      <c r="E39" s="92"/>
    </row>
    <row r="40" spans="2:5" ht="15">
      <c r="B40" s="83"/>
      <c r="C40" s="83"/>
      <c r="D40" s="92"/>
      <c r="E40" s="92"/>
    </row>
    <row r="41" spans="2:5" ht="15">
      <c r="B41" s="83" t="s">
        <v>59</v>
      </c>
      <c r="C41" s="83"/>
      <c r="D41" s="93" t="s">
        <v>199</v>
      </c>
      <c r="E41" s="93"/>
    </row>
    <row r="44" spans="2:9" ht="12.75">
      <c r="B44" s="192" t="s">
        <v>184</v>
      </c>
      <c r="C44" s="43"/>
      <c r="D44" s="43"/>
      <c r="E44" s="43"/>
      <c r="F44" s="43"/>
      <c r="G44" s="43"/>
      <c r="H44" s="43"/>
      <c r="I44" s="43"/>
    </row>
    <row r="45" spans="2:9" ht="12.75">
      <c r="B45" s="193" t="s">
        <v>185</v>
      </c>
      <c r="C45" s="43"/>
      <c r="D45" s="43"/>
      <c r="E45" s="43"/>
      <c r="F45" s="43"/>
      <c r="G45" s="43"/>
      <c r="H45" s="43"/>
      <c r="I45" s="43"/>
    </row>
  </sheetData>
  <sheetProtection password="CA4B" sheet="1" objects="1" scenarios="1" formatCells="0" formatColumns="0" formatRows="0" insertColumns="0" insertRows="0" insertHyperlinks="0" deleteColumns="0" deleteRows="0"/>
  <mergeCells count="5">
    <mergeCell ref="B11:F11"/>
    <mergeCell ref="B3:H3"/>
    <mergeCell ref="B5:F5"/>
    <mergeCell ref="B6:F6"/>
    <mergeCell ref="B8:F8"/>
  </mergeCells>
  <printOptions/>
  <pageMargins left="0.8" right="0.69" top="0.85" bottom="0.43" header="0.31" footer="1.29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I61"/>
  <sheetViews>
    <sheetView zoomScalePageLayoutView="0" workbookViewId="0" topLeftCell="A34">
      <selection activeCell="C39" sqref="C39"/>
    </sheetView>
  </sheetViews>
  <sheetFormatPr defaultColWidth="9.140625" defaultRowHeight="12.75"/>
  <cols>
    <col min="1" max="1" width="1.57421875" style="0" customWidth="1"/>
    <col min="2" max="2" width="4.57421875" style="0" customWidth="1"/>
    <col min="3" max="3" width="41.140625" style="0" customWidth="1"/>
    <col min="4" max="4" width="19.421875" style="0" customWidth="1"/>
    <col min="5" max="5" width="20.00390625" style="0" customWidth="1"/>
    <col min="6" max="6" width="27.8515625" style="0" customWidth="1"/>
    <col min="7" max="7" width="17.8515625" style="0" customWidth="1"/>
  </cols>
  <sheetData>
    <row r="1" ht="1.5" customHeight="1"/>
    <row r="2" ht="12.75" hidden="1"/>
    <row r="3" ht="12.75" hidden="1"/>
    <row r="4" ht="12.75" hidden="1"/>
    <row r="5" ht="12.75" hidden="1"/>
    <row r="6" spans="2:7" ht="12.75" hidden="1">
      <c r="B6" s="13"/>
      <c r="C6" s="13"/>
      <c r="D6" s="13"/>
      <c r="E6" s="13"/>
      <c r="F6" s="13"/>
      <c r="G6" s="13"/>
    </row>
    <row r="7" spans="2:6" ht="12.75">
      <c r="B7" s="13"/>
      <c r="C7" s="161"/>
      <c r="D7" s="161"/>
      <c r="E7" s="162" t="s">
        <v>105</v>
      </c>
      <c r="F7" s="58"/>
    </row>
    <row r="8" spans="2:7" ht="12.75">
      <c r="B8" s="200"/>
      <c r="C8" s="200"/>
      <c r="D8" s="200"/>
      <c r="E8" s="200"/>
      <c r="F8" s="200"/>
      <c r="G8" s="200"/>
    </row>
    <row r="9" spans="2:6" ht="12.75">
      <c r="B9" s="13"/>
      <c r="C9" s="13"/>
      <c r="D9" s="13"/>
      <c r="E9" s="48"/>
      <c r="F9" s="48"/>
    </row>
    <row r="10" spans="2:6" ht="16.5">
      <c r="B10" s="202" t="s">
        <v>193</v>
      </c>
      <c r="C10" s="202"/>
      <c r="D10" s="202"/>
      <c r="E10" s="202"/>
      <c r="F10" s="154"/>
    </row>
    <row r="11" spans="2:7" ht="12.75">
      <c r="B11" s="46"/>
      <c r="C11" s="14"/>
      <c r="D11" s="14"/>
      <c r="E11" s="14"/>
      <c r="F11" s="14"/>
      <c r="G11" s="14"/>
    </row>
    <row r="12" spans="2:6" ht="12.75">
      <c r="B12" s="201" t="s">
        <v>137</v>
      </c>
      <c r="C12" s="201"/>
      <c r="D12" s="201"/>
      <c r="E12" s="201"/>
      <c r="F12" s="155"/>
    </row>
    <row r="13" spans="2:7" ht="12.75">
      <c r="B13" s="46"/>
      <c r="C13" s="122" t="s">
        <v>192</v>
      </c>
      <c r="D13" s="122"/>
      <c r="E13" s="14"/>
      <c r="F13" s="14"/>
      <c r="G13" s="123"/>
    </row>
    <row r="14" spans="2:7" ht="6.75" customHeight="1">
      <c r="B14" s="124"/>
      <c r="C14" s="125" t="s">
        <v>187</v>
      </c>
      <c r="D14" s="125"/>
      <c r="E14" s="125"/>
      <c r="F14" s="125"/>
      <c r="G14" s="27"/>
    </row>
    <row r="15" spans="2:7" ht="12.75">
      <c r="B15" s="203" t="s">
        <v>195</v>
      </c>
      <c r="C15" s="203"/>
      <c r="D15" s="203"/>
      <c r="E15" s="203"/>
      <c r="F15" s="203"/>
      <c r="G15" s="203"/>
    </row>
    <row r="16" spans="2:6" ht="12.75">
      <c r="B16" s="47"/>
      <c r="C16" s="28"/>
      <c r="D16" s="29"/>
      <c r="E16" s="163" t="s">
        <v>194</v>
      </c>
      <c r="F16" s="156"/>
    </row>
    <row r="17" spans="2:6" ht="12.75">
      <c r="B17" s="15"/>
      <c r="C17" s="16" t="s">
        <v>0</v>
      </c>
      <c r="D17" s="17" t="s">
        <v>1</v>
      </c>
      <c r="E17" s="17" t="s">
        <v>37</v>
      </c>
      <c r="F17" s="157"/>
    </row>
    <row r="18" spans="2:6" ht="15">
      <c r="B18" s="18">
        <v>1</v>
      </c>
      <c r="C18" s="19" t="s">
        <v>8</v>
      </c>
      <c r="D18" s="85"/>
      <c r="E18" s="86"/>
      <c r="F18" s="27"/>
    </row>
    <row r="19" spans="2:6" ht="15">
      <c r="B19" s="20">
        <v>1.1</v>
      </c>
      <c r="C19" s="23" t="s">
        <v>106</v>
      </c>
      <c r="D19" s="87">
        <v>3424</v>
      </c>
      <c r="E19" s="60">
        <v>80</v>
      </c>
      <c r="F19" s="158"/>
    </row>
    <row r="20" spans="2:6" ht="15">
      <c r="B20" s="20" t="s">
        <v>107</v>
      </c>
      <c r="C20" s="23" t="s">
        <v>23</v>
      </c>
      <c r="D20" s="87"/>
      <c r="E20" s="60"/>
      <c r="F20" s="158"/>
    </row>
    <row r="21" spans="2:6" ht="15">
      <c r="B21" s="20" t="s">
        <v>47</v>
      </c>
      <c r="C21" s="23" t="s">
        <v>108</v>
      </c>
      <c r="D21" s="87">
        <v>23793</v>
      </c>
      <c r="E21" s="60">
        <v>57348</v>
      </c>
      <c r="F21" s="158"/>
    </row>
    <row r="22" spans="2:6" ht="15">
      <c r="B22" s="20" t="s">
        <v>48</v>
      </c>
      <c r="C22" s="23" t="s">
        <v>24</v>
      </c>
      <c r="D22" s="87"/>
      <c r="E22" s="60"/>
      <c r="F22" s="158"/>
    </row>
    <row r="23" spans="2:9" ht="15">
      <c r="B23" s="20" t="s">
        <v>49</v>
      </c>
      <c r="C23" s="23" t="s">
        <v>9</v>
      </c>
      <c r="D23" s="87">
        <v>587958.33</v>
      </c>
      <c r="E23" s="60">
        <v>553164</v>
      </c>
      <c r="F23" s="158"/>
      <c r="I23" s="121"/>
    </row>
    <row r="24" spans="2:6" ht="15">
      <c r="B24" s="20" t="s">
        <v>50</v>
      </c>
      <c r="C24" s="23" t="s">
        <v>52</v>
      </c>
      <c r="D24" s="87"/>
      <c r="E24" s="88"/>
      <c r="F24" s="27"/>
    </row>
    <row r="25" spans="2:6" ht="15">
      <c r="B25" s="20" t="s">
        <v>68</v>
      </c>
      <c r="C25" s="23" t="s">
        <v>109</v>
      </c>
      <c r="D25" s="87">
        <v>548</v>
      </c>
      <c r="E25" s="60"/>
      <c r="F25" s="158"/>
    </row>
    <row r="26" spans="2:6" ht="15">
      <c r="B26" s="20" t="s">
        <v>69</v>
      </c>
      <c r="C26" s="23" t="s">
        <v>73</v>
      </c>
      <c r="D26" s="89"/>
      <c r="E26" s="88"/>
      <c r="F26" s="27"/>
    </row>
    <row r="27" spans="2:6" ht="15">
      <c r="B27" s="20" t="s">
        <v>70</v>
      </c>
      <c r="C27" s="23" t="s">
        <v>71</v>
      </c>
      <c r="D27" s="87"/>
      <c r="E27" s="60"/>
      <c r="F27" s="158"/>
    </row>
    <row r="28" spans="2:6" ht="15.75" customHeight="1">
      <c r="B28" s="22" t="s">
        <v>10</v>
      </c>
      <c r="C28" s="23" t="s">
        <v>53</v>
      </c>
      <c r="D28" s="87"/>
      <c r="E28" s="60"/>
      <c r="F28" s="158"/>
    </row>
    <row r="29" spans="2:6" ht="24.75" customHeight="1">
      <c r="B29" s="22" t="s">
        <v>72</v>
      </c>
      <c r="C29" s="23" t="s">
        <v>110</v>
      </c>
      <c r="D29" s="87">
        <v>7705</v>
      </c>
      <c r="E29" s="60">
        <f>8074</f>
        <v>8074</v>
      </c>
      <c r="F29" s="158"/>
    </row>
    <row r="30" spans="2:6" ht="12.75">
      <c r="B30" s="20" t="s">
        <v>74</v>
      </c>
      <c r="C30" s="23" t="s">
        <v>31</v>
      </c>
      <c r="D30" s="60">
        <v>17253</v>
      </c>
      <c r="E30" s="60">
        <v>17990</v>
      </c>
      <c r="F30" s="158"/>
    </row>
    <row r="31" spans="2:6" ht="12.75">
      <c r="B31" s="20" t="s">
        <v>25</v>
      </c>
      <c r="C31" s="23" t="s">
        <v>111</v>
      </c>
      <c r="E31" s="60"/>
      <c r="F31" s="158"/>
    </row>
    <row r="32" spans="2:6" ht="15">
      <c r="B32" s="20" t="s">
        <v>26</v>
      </c>
      <c r="C32" s="23" t="s">
        <v>85</v>
      </c>
      <c r="D32" s="87">
        <v>22168</v>
      </c>
      <c r="E32" s="60">
        <v>19773</v>
      </c>
      <c r="F32" s="158"/>
    </row>
    <row r="33" spans="2:6" ht="15">
      <c r="B33" s="20" t="s">
        <v>27</v>
      </c>
      <c r="C33" s="23" t="s">
        <v>38</v>
      </c>
      <c r="D33" s="87">
        <v>2327</v>
      </c>
      <c r="E33" s="60">
        <v>1377</v>
      </c>
      <c r="F33" s="158"/>
    </row>
    <row r="34" spans="2:6" ht="14.25">
      <c r="B34" s="20"/>
      <c r="C34" s="24" t="s">
        <v>20</v>
      </c>
      <c r="D34" s="115">
        <v>665176.33</v>
      </c>
      <c r="E34" s="116">
        <v>657806</v>
      </c>
      <c r="F34" s="159"/>
    </row>
    <row r="35" spans="2:6" ht="15">
      <c r="B35" s="25">
        <v>2</v>
      </c>
      <c r="C35" s="26" t="s">
        <v>11</v>
      </c>
      <c r="D35" s="87"/>
      <c r="E35" s="88"/>
      <c r="F35" s="27"/>
    </row>
    <row r="36" spans="2:6" ht="15">
      <c r="B36" s="20" t="s">
        <v>112</v>
      </c>
      <c r="C36" s="23" t="s">
        <v>113</v>
      </c>
      <c r="D36" s="87"/>
      <c r="E36" s="60"/>
      <c r="F36" s="158"/>
    </row>
    <row r="37" spans="2:6" ht="15">
      <c r="B37" s="20" t="s">
        <v>114</v>
      </c>
      <c r="C37" s="23" t="s">
        <v>75</v>
      </c>
      <c r="D37" s="87"/>
      <c r="E37" s="60"/>
      <c r="F37" s="158"/>
    </row>
    <row r="38" spans="2:6" ht="15">
      <c r="B38" s="20" t="s">
        <v>115</v>
      </c>
      <c r="C38" s="23" t="s">
        <v>116</v>
      </c>
      <c r="D38" s="87">
        <v>391272</v>
      </c>
      <c r="E38" s="60">
        <v>382734</v>
      </c>
      <c r="F38" s="158"/>
    </row>
    <row r="39" spans="2:6" ht="15">
      <c r="B39" s="20" t="s">
        <v>28</v>
      </c>
      <c r="C39" s="23" t="s">
        <v>117</v>
      </c>
      <c r="D39" s="87"/>
      <c r="E39" s="88"/>
      <c r="F39" s="27"/>
    </row>
    <row r="40" spans="2:6" ht="15">
      <c r="B40" s="20" t="s">
        <v>76</v>
      </c>
      <c r="C40" s="23" t="s">
        <v>79</v>
      </c>
      <c r="D40" s="87"/>
      <c r="E40" s="88"/>
      <c r="F40" s="27"/>
    </row>
    <row r="41" spans="2:6" ht="24">
      <c r="B41" s="20" t="s">
        <v>77</v>
      </c>
      <c r="C41" s="23" t="s">
        <v>118</v>
      </c>
      <c r="D41" s="87"/>
      <c r="E41" s="88"/>
      <c r="F41" s="27"/>
    </row>
    <row r="42" spans="2:6" ht="15">
      <c r="B42" s="20" t="s">
        <v>78</v>
      </c>
      <c r="C42" s="21" t="s">
        <v>54</v>
      </c>
      <c r="D42" s="87"/>
      <c r="E42" s="88"/>
      <c r="F42" s="27"/>
    </row>
    <row r="43" spans="2:6" ht="15">
      <c r="B43" s="20" t="s">
        <v>80</v>
      </c>
      <c r="C43" s="23" t="s">
        <v>12</v>
      </c>
      <c r="D43" s="87"/>
      <c r="E43" s="60"/>
      <c r="F43" s="158"/>
    </row>
    <row r="44" spans="2:6" ht="12.75">
      <c r="B44" s="20" t="s">
        <v>119</v>
      </c>
      <c r="C44" s="23" t="s">
        <v>86</v>
      </c>
      <c r="E44" s="88"/>
      <c r="F44" s="27"/>
    </row>
    <row r="45" spans="2:6" ht="15">
      <c r="B45" s="20" t="s">
        <v>29</v>
      </c>
      <c r="C45" s="23" t="s">
        <v>39</v>
      </c>
      <c r="D45" s="87">
        <v>2327</v>
      </c>
      <c r="E45" s="60">
        <v>2201</v>
      </c>
      <c r="F45" s="158"/>
    </row>
    <row r="46" spans="2:6" ht="12.75">
      <c r="B46" s="20" t="s">
        <v>30</v>
      </c>
      <c r="C46" s="23" t="s">
        <v>13</v>
      </c>
      <c r="D46" s="60">
        <v>78540</v>
      </c>
      <c r="E46" s="60">
        <v>74935</v>
      </c>
      <c r="F46" s="158"/>
    </row>
    <row r="47" spans="2:6" ht="14.25">
      <c r="B47" s="20"/>
      <c r="C47" s="24" t="s">
        <v>94</v>
      </c>
      <c r="D47" s="115">
        <f>SUM(D36:D46)</f>
        <v>472139</v>
      </c>
      <c r="E47" s="116">
        <v>459870</v>
      </c>
      <c r="F47" s="159"/>
    </row>
    <row r="48" spans="2:6" ht="15">
      <c r="B48" s="25">
        <v>3</v>
      </c>
      <c r="C48" s="26" t="s">
        <v>14</v>
      </c>
      <c r="D48" s="87"/>
      <c r="E48" s="114"/>
      <c r="F48" s="160"/>
    </row>
    <row r="49" spans="2:6" ht="15">
      <c r="B49" s="20">
        <v>3.1</v>
      </c>
      <c r="C49" s="21" t="s">
        <v>15</v>
      </c>
      <c r="D49" s="87">
        <v>200000</v>
      </c>
      <c r="E49" s="114">
        <v>200000</v>
      </c>
      <c r="F49" s="160"/>
    </row>
    <row r="50" spans="2:6" ht="15">
      <c r="B50" s="20" t="s">
        <v>120</v>
      </c>
      <c r="C50" s="21" t="s">
        <v>55</v>
      </c>
      <c r="D50" s="87"/>
      <c r="E50" s="114"/>
      <c r="F50" s="160"/>
    </row>
    <row r="51" spans="2:6" ht="15">
      <c r="B51" s="20" t="s">
        <v>121</v>
      </c>
      <c r="C51" s="21" t="s">
        <v>16</v>
      </c>
      <c r="D51" s="87"/>
      <c r="E51" s="114"/>
      <c r="F51" s="160"/>
    </row>
    <row r="52" spans="2:6" ht="15">
      <c r="B52" s="20" t="s">
        <v>122</v>
      </c>
      <c r="C52" s="21" t="s">
        <v>17</v>
      </c>
      <c r="D52" s="87"/>
      <c r="E52" s="114"/>
      <c r="F52" s="160"/>
    </row>
    <row r="53" spans="2:7" ht="15">
      <c r="B53" s="20" t="s">
        <v>123</v>
      </c>
      <c r="C53" s="21" t="s">
        <v>56</v>
      </c>
      <c r="D53" s="87">
        <v>-6963</v>
      </c>
      <c r="E53" s="114">
        <v>-2064</v>
      </c>
      <c r="F53" s="160"/>
      <c r="G53" s="121"/>
    </row>
    <row r="54" spans="2:6" ht="14.25">
      <c r="B54" s="20"/>
      <c r="C54" s="90" t="s">
        <v>95</v>
      </c>
      <c r="D54" s="115">
        <v>193037</v>
      </c>
      <c r="E54" s="116">
        <v>197936</v>
      </c>
      <c r="F54" s="159"/>
    </row>
    <row r="55" spans="2:6" ht="14.25">
      <c r="B55" s="91"/>
      <c r="C55" s="24" t="s">
        <v>191</v>
      </c>
      <c r="D55" s="117">
        <v>665176</v>
      </c>
      <c r="E55" s="118">
        <v>657806</v>
      </c>
      <c r="F55" s="159"/>
    </row>
    <row r="56" spans="2:6" ht="14.25">
      <c r="B56" s="164"/>
      <c r="C56" s="165"/>
      <c r="D56" s="159"/>
      <c r="E56" s="159"/>
      <c r="F56" s="159"/>
    </row>
    <row r="58" spans="2:7" ht="15">
      <c r="B58" s="84"/>
      <c r="C58" s="139" t="s">
        <v>124</v>
      </c>
      <c r="D58" s="139"/>
      <c r="E58" s="166" t="s">
        <v>158</v>
      </c>
      <c r="F58" s="92"/>
      <c r="G58" s="92"/>
    </row>
    <row r="59" spans="2:7" ht="15">
      <c r="B59" s="84"/>
      <c r="C59" s="139" t="s">
        <v>58</v>
      </c>
      <c r="D59" s="139"/>
      <c r="E59" s="166"/>
      <c r="F59" s="92"/>
      <c r="G59" s="92"/>
    </row>
    <row r="60" spans="2:7" ht="15">
      <c r="B60" s="84"/>
      <c r="C60" s="139"/>
      <c r="D60" s="139"/>
      <c r="E60" s="166"/>
      <c r="F60" s="92"/>
      <c r="G60" s="92"/>
    </row>
    <row r="61" spans="2:7" ht="15">
      <c r="B61" s="84"/>
      <c r="C61" s="139" t="s">
        <v>59</v>
      </c>
      <c r="D61" s="139" t="s">
        <v>196</v>
      </c>
      <c r="E61" s="167"/>
      <c r="F61" s="93"/>
      <c r="G61" s="93"/>
    </row>
  </sheetData>
  <sheetProtection password="CA4B" sheet="1" objects="1" scenarios="1" formatCells="0" formatColumns="0" formatRows="0" insertColumns="0" insertRows="0" insertHyperlinks="0" deleteColumns="0" deleteRows="0"/>
  <mergeCells count="4">
    <mergeCell ref="B8:G8"/>
    <mergeCell ref="B12:E12"/>
    <mergeCell ref="B10:E10"/>
    <mergeCell ref="B15:G15"/>
  </mergeCells>
  <printOptions/>
  <pageMargins left="1.04" right="0.29" top="0.52" bottom="0.88" header="0.25" footer="0.19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23" customWidth="1"/>
    <col min="2" max="2" width="58.57421875" style="123" customWidth="1"/>
    <col min="3" max="3" width="10.8515625" style="123" customWidth="1"/>
    <col min="4" max="4" width="16.140625" style="123" customWidth="1"/>
    <col min="5" max="5" width="17.28125" style="123" customWidth="1"/>
    <col min="6" max="16384" width="9.140625" style="123" customWidth="1"/>
  </cols>
  <sheetData>
    <row r="1" ht="12.75">
      <c r="E1" s="123" t="s">
        <v>162</v>
      </c>
    </row>
    <row r="2" spans="2:6" s="54" customFormat="1" ht="15.75">
      <c r="B2" s="137"/>
      <c r="C2" s="143" t="s">
        <v>163</v>
      </c>
      <c r="D2" s="144"/>
      <c r="E2" s="144"/>
      <c r="F2" s="145"/>
    </row>
    <row r="3" spans="3:6" s="54" customFormat="1" ht="15.75">
      <c r="C3" s="143" t="s">
        <v>164</v>
      </c>
      <c r="D3" s="144"/>
      <c r="E3" s="144"/>
      <c r="F3" s="145"/>
    </row>
    <row r="4" spans="2:6" s="54" customFormat="1" ht="15.75">
      <c r="B4" s="146" t="s">
        <v>165</v>
      </c>
      <c r="C4" s="147" t="s">
        <v>166</v>
      </c>
      <c r="E4" s="148"/>
      <c r="F4" s="145"/>
    </row>
    <row r="5" spans="3:6" s="54" customFormat="1" ht="12.75">
      <c r="C5" s="149" t="s">
        <v>167</v>
      </c>
      <c r="D5" s="168">
        <v>39448</v>
      </c>
      <c r="E5" s="150" t="s">
        <v>168</v>
      </c>
      <c r="F5" s="150"/>
    </row>
    <row r="6" spans="3:6" s="54" customFormat="1" ht="12.75">
      <c r="C6" s="149"/>
      <c r="D6" s="168">
        <v>39538</v>
      </c>
      <c r="E6" s="148"/>
      <c r="F6" s="150"/>
    </row>
    <row r="7" s="54" customFormat="1" ht="12.75"/>
    <row r="8" spans="2:5" s="54" customFormat="1" ht="15.75">
      <c r="B8" s="151"/>
      <c r="D8" s="151"/>
      <c r="E8" s="152" t="s">
        <v>169</v>
      </c>
    </row>
    <row r="9" spans="2:5" s="54" customFormat="1" ht="72.75" thickBot="1">
      <c r="B9" s="170" t="s">
        <v>170</v>
      </c>
      <c r="C9" s="171" t="s">
        <v>171</v>
      </c>
      <c r="D9" s="172" t="s">
        <v>172</v>
      </c>
      <c r="E9" s="171" t="s">
        <v>173</v>
      </c>
    </row>
    <row r="10" spans="2:5" s="54" customFormat="1" ht="16.5" thickBot="1">
      <c r="B10" s="173" t="s">
        <v>174</v>
      </c>
      <c r="C10" s="174" t="s">
        <v>175</v>
      </c>
      <c r="D10" s="175" t="s">
        <v>176</v>
      </c>
      <c r="E10" s="176" t="s">
        <v>177</v>
      </c>
    </row>
    <row r="11" spans="2:5" s="54" customFormat="1" ht="12.75">
      <c r="B11" s="177" t="s">
        <v>178</v>
      </c>
      <c r="C11" s="178">
        <v>200000</v>
      </c>
      <c r="D11" s="179">
        <v>150000</v>
      </c>
      <c r="E11" s="180" t="s">
        <v>179</v>
      </c>
    </row>
    <row r="12" spans="2:5" s="54" customFormat="1" ht="16.5" customHeight="1">
      <c r="B12" s="181" t="s">
        <v>180</v>
      </c>
      <c r="C12" s="169">
        <v>185363</v>
      </c>
      <c r="D12" s="182">
        <v>150000</v>
      </c>
      <c r="E12" s="180" t="s">
        <v>179</v>
      </c>
    </row>
    <row r="13" spans="2:5" s="54" customFormat="1" ht="25.5">
      <c r="B13" s="183" t="s">
        <v>181</v>
      </c>
      <c r="C13" s="184"/>
      <c r="D13" s="185"/>
      <c r="E13" s="180"/>
    </row>
    <row r="14" spans="2:5" s="54" customFormat="1" ht="14.25" customHeight="1">
      <c r="B14" s="183" t="s">
        <v>182</v>
      </c>
      <c r="C14" s="186"/>
      <c r="D14" s="185"/>
      <c r="E14" s="180"/>
    </row>
    <row r="15" spans="2:5" s="54" customFormat="1" ht="18.75" customHeight="1">
      <c r="B15" s="187" t="s">
        <v>183</v>
      </c>
      <c r="C15" s="186"/>
      <c r="D15" s="185"/>
      <c r="E15" s="180"/>
    </row>
    <row r="18" spans="1:2" ht="12.75">
      <c r="A18" s="130" t="s">
        <v>124</v>
      </c>
      <c r="B18" s="130"/>
    </row>
    <row r="19" spans="1:2" ht="12.75">
      <c r="A19" s="130" t="s">
        <v>138</v>
      </c>
      <c r="B19" s="130"/>
    </row>
    <row r="20" ht="12.75"/>
    <row r="21" spans="1:2" ht="12.75">
      <c r="A21" s="130" t="s">
        <v>139</v>
      </c>
      <c r="B21" s="130"/>
    </row>
    <row r="22" ht="9" customHeight="1"/>
    <row r="25" spans="2:5" s="54" customFormat="1" ht="64.5" customHeight="1">
      <c r="B25" s="204" t="s">
        <v>197</v>
      </c>
      <c r="C25" s="205"/>
      <c r="D25" s="205"/>
      <c r="E25" s="205"/>
    </row>
    <row r="26" ht="15">
      <c r="B26" s="153"/>
    </row>
    <row r="27" ht="42.75" customHeight="1"/>
  </sheetData>
  <sheetProtection password="CA4B" sheet="1" formatCells="0" formatColumns="0" formatRows="0" insertColumns="0" insertRows="0" insertHyperlinks="0" deleteColumns="0" deleteRows="0" sort="0" autoFilter="0" pivotTables="0"/>
  <mergeCells count="1">
    <mergeCell ref="B25:E2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D5:D6">
      <formula1>1</formula1>
    </dataValidation>
  </dataValidations>
  <printOptions/>
  <pageMargins left="0.34" right="0.42" top="0.8" bottom="0.53" header="0.37" footer="0.27"/>
  <pageSetup horizontalDpi="1200" verticalDpi="12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L58"/>
  <sheetViews>
    <sheetView zoomScalePageLayoutView="0" workbookViewId="0" topLeftCell="A4">
      <selection activeCell="B8" sqref="B8:E8"/>
    </sheetView>
  </sheetViews>
  <sheetFormatPr defaultColWidth="9.140625" defaultRowHeight="12.75"/>
  <cols>
    <col min="1" max="1" width="6.8515625" style="0" customWidth="1"/>
    <col min="2" max="2" width="61.28125" style="0" customWidth="1"/>
    <col min="3" max="3" width="17.7109375" style="0" customWidth="1"/>
    <col min="4" max="4" width="16.7109375" style="0" customWidth="1"/>
  </cols>
  <sheetData>
    <row r="1" ht="0.75" customHeight="1" hidden="1"/>
    <row r="2" ht="12.75" hidden="1"/>
    <row r="3" spans="2:5" ht="12.75" hidden="1">
      <c r="B3" s="43"/>
      <c r="C3" s="43"/>
      <c r="D3" s="43"/>
      <c r="E3" s="43"/>
    </row>
    <row r="4" spans="2:5" ht="12.75">
      <c r="B4" s="43"/>
      <c r="C4" s="43"/>
      <c r="D4" s="43"/>
      <c r="E4" s="43"/>
    </row>
    <row r="5" spans="2:5" ht="12.75">
      <c r="B5" s="43"/>
      <c r="C5" s="43"/>
      <c r="D5" s="59" t="s">
        <v>125</v>
      </c>
      <c r="E5" s="43"/>
    </row>
    <row r="6" spans="2:5" ht="12.75">
      <c r="B6" s="43"/>
      <c r="C6" s="43"/>
      <c r="D6" s="50"/>
      <c r="E6" s="43"/>
    </row>
    <row r="7" spans="2:5" ht="14.25">
      <c r="B7" s="208" t="s">
        <v>98</v>
      </c>
      <c r="C7" s="208"/>
      <c r="D7" s="208"/>
      <c r="E7" s="208"/>
    </row>
    <row r="8" spans="2:5" ht="14.25">
      <c r="B8" s="208" t="s">
        <v>126</v>
      </c>
      <c r="C8" s="208"/>
      <c r="D8" s="208"/>
      <c r="E8" s="208"/>
    </row>
    <row r="9" spans="2:5" ht="14.25">
      <c r="B9" s="12"/>
      <c r="C9" s="12"/>
      <c r="D9" s="12"/>
      <c r="E9" s="12"/>
    </row>
    <row r="10" spans="2:5" ht="12.75" customHeight="1">
      <c r="B10" s="201" t="s">
        <v>137</v>
      </c>
      <c r="C10" s="201"/>
      <c r="D10" s="201"/>
      <c r="E10" s="201"/>
    </row>
    <row r="11" spans="2:5" ht="12" customHeight="1">
      <c r="B11" s="46"/>
      <c r="C11" s="14"/>
      <c r="D11" s="14"/>
      <c r="E11" s="14"/>
    </row>
    <row r="12" spans="1:246" ht="15.75">
      <c r="A12" s="65"/>
      <c r="B12" s="194" t="s">
        <v>205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</row>
    <row r="13" spans="2:5" ht="12.75">
      <c r="B13" s="209" t="s">
        <v>127</v>
      </c>
      <c r="C13" s="209"/>
      <c r="D13" s="209"/>
      <c r="E13" s="209"/>
    </row>
    <row r="14" ht="4.5" customHeight="1"/>
    <row r="15" spans="2:5" ht="12.75">
      <c r="B15" s="44"/>
      <c r="C15" s="45"/>
      <c r="D15" s="45" t="s">
        <v>93</v>
      </c>
      <c r="E15" s="44"/>
    </row>
    <row r="16" spans="2:5" ht="47.25" customHeight="1">
      <c r="B16" s="31" t="s">
        <v>0</v>
      </c>
      <c r="C16" s="52" t="s">
        <v>51</v>
      </c>
      <c r="D16" s="52" t="s">
        <v>96</v>
      </c>
      <c r="E16" s="30"/>
    </row>
    <row r="17" spans="2:4" ht="14.25" customHeight="1">
      <c r="B17" s="32" t="s">
        <v>61</v>
      </c>
      <c r="C17" s="94">
        <v>3686.234</v>
      </c>
      <c r="D17" s="94">
        <f>D18+D26</f>
        <v>4213</v>
      </c>
    </row>
    <row r="18" spans="2:4" ht="26.25" customHeight="1">
      <c r="B18" s="33" t="s">
        <v>62</v>
      </c>
      <c r="C18" s="94">
        <f>SUM(C19:C25)</f>
        <v>5215.479000000001</v>
      </c>
      <c r="D18" s="96">
        <f>SUM(D19:D25)</f>
        <v>52824</v>
      </c>
    </row>
    <row r="19" spans="2:4" ht="15" customHeight="1">
      <c r="B19" s="34" t="s">
        <v>82</v>
      </c>
      <c r="C19" s="97">
        <v>20851.005</v>
      </c>
      <c r="D19" s="97">
        <v>87386</v>
      </c>
    </row>
    <row r="20" spans="2:4" ht="14.25" customHeight="1">
      <c r="B20" s="34" t="s">
        <v>83</v>
      </c>
      <c r="C20" s="96">
        <f>-9564.251</f>
        <v>-9564.251</v>
      </c>
      <c r="D20" s="96">
        <v>-11379</v>
      </c>
    </row>
    <row r="21" spans="2:4" ht="12" customHeight="1">
      <c r="B21" s="35" t="s">
        <v>19</v>
      </c>
      <c r="C21" s="97"/>
      <c r="D21" s="96"/>
    </row>
    <row r="22" spans="2:4" ht="13.5" customHeight="1">
      <c r="B22" s="36" t="s">
        <v>5</v>
      </c>
      <c r="C22" s="97"/>
      <c r="D22" s="96"/>
    </row>
    <row r="23" spans="2:4" ht="13.5" customHeight="1">
      <c r="B23" s="35" t="s">
        <v>2</v>
      </c>
      <c r="C23" s="96">
        <v>774.8140000000001</v>
      </c>
      <c r="D23" s="96">
        <v>2632</v>
      </c>
    </row>
    <row r="24" spans="2:4" ht="15" customHeight="1">
      <c r="B24" s="35" t="s">
        <v>3</v>
      </c>
      <c r="C24" s="96">
        <v>-4596.29</v>
      </c>
      <c r="D24" s="96">
        <v>-18375</v>
      </c>
    </row>
    <row r="25" spans="2:4" ht="13.5" customHeight="1">
      <c r="B25" s="35" t="s">
        <v>4</v>
      </c>
      <c r="C25" s="96">
        <v>-2249.799</v>
      </c>
      <c r="D25" s="96">
        <v>-7440</v>
      </c>
    </row>
    <row r="26" spans="2:4" ht="24.75" customHeight="1">
      <c r="B26" s="37" t="s">
        <v>60</v>
      </c>
      <c r="C26" s="94">
        <f>SUM(C27:C31)</f>
        <v>-1529.245</v>
      </c>
      <c r="D26" s="94">
        <f>SUM(D27:D31)</f>
        <v>-48611</v>
      </c>
    </row>
    <row r="27" spans="2:4" ht="16.5" customHeight="1">
      <c r="B27" s="53" t="s">
        <v>57</v>
      </c>
      <c r="C27" s="96">
        <v>-614</v>
      </c>
      <c r="D27" s="96">
        <v>-423486</v>
      </c>
    </row>
    <row r="28" spans="2:4" ht="51.75" customHeight="1">
      <c r="B28" s="38" t="s">
        <v>128</v>
      </c>
      <c r="C28" s="96">
        <f>6143</f>
        <v>6143</v>
      </c>
      <c r="D28" s="96">
        <v>407147</v>
      </c>
    </row>
    <row r="29" spans="2:4" ht="14.25" customHeight="1">
      <c r="B29" s="38" t="s">
        <v>129</v>
      </c>
      <c r="C29" s="99"/>
      <c r="D29" s="100"/>
    </row>
    <row r="30" spans="2:4" ht="12.75" customHeight="1">
      <c r="B30" s="34" t="s">
        <v>130</v>
      </c>
      <c r="C30" s="99"/>
      <c r="D30" s="100"/>
    </row>
    <row r="31" spans="2:4" ht="15.75" customHeight="1">
      <c r="B31" s="34" t="s">
        <v>131</v>
      </c>
      <c r="C31" s="127">
        <v>-7058.245</v>
      </c>
      <c r="D31" s="127">
        <f>-32272</f>
        <v>-32272</v>
      </c>
    </row>
    <row r="32" spans="2:4" ht="15.75" customHeight="1">
      <c r="B32" s="32" t="s">
        <v>63</v>
      </c>
      <c r="C32" s="128">
        <f>SUM(C33:C38)</f>
        <v>-308.2</v>
      </c>
      <c r="D32" s="95">
        <f>D36+D35</f>
        <v>-20935</v>
      </c>
    </row>
    <row r="33" spans="2:4" ht="12.75" customHeight="1">
      <c r="B33" s="38" t="s">
        <v>132</v>
      </c>
      <c r="C33" s="101"/>
      <c r="D33" s="98"/>
    </row>
    <row r="34" spans="2:4" ht="12.75" customHeight="1">
      <c r="B34" s="35" t="s">
        <v>64</v>
      </c>
      <c r="C34" s="101"/>
      <c r="D34" s="100"/>
    </row>
    <row r="35" spans="2:4" ht="23.25" customHeight="1">
      <c r="B35" s="35" t="s">
        <v>81</v>
      </c>
      <c r="C35" s="96"/>
      <c r="D35" s="96">
        <v>-9257</v>
      </c>
    </row>
    <row r="36" spans="2:4" ht="17.25" customHeight="1">
      <c r="B36" s="35" t="s">
        <v>65</v>
      </c>
      <c r="C36" s="96">
        <v>-308.2</v>
      </c>
      <c r="D36" s="96">
        <v>-11678</v>
      </c>
    </row>
    <row r="37" spans="2:3" ht="12.75" customHeight="1">
      <c r="B37" s="40" t="s">
        <v>66</v>
      </c>
      <c r="C37" s="102"/>
    </row>
    <row r="38" spans="2:4" ht="12" customHeight="1">
      <c r="B38" s="39" t="s">
        <v>67</v>
      </c>
      <c r="C38" s="104"/>
      <c r="D38" s="105"/>
    </row>
    <row r="39" spans="2:4" ht="14.25">
      <c r="B39" s="32" t="s">
        <v>133</v>
      </c>
      <c r="C39" s="106">
        <f>SUM(C40:C46)</f>
        <v>0</v>
      </c>
      <c r="D39" s="106">
        <f>SUM(D40:D46)</f>
        <v>0</v>
      </c>
    </row>
    <row r="40" spans="2:4" ht="12.75" customHeight="1">
      <c r="B40" s="35" t="s">
        <v>6</v>
      </c>
      <c r="C40" s="106"/>
      <c r="D40" s="107"/>
    </row>
    <row r="41" spans="2:4" ht="12.75" customHeight="1">
      <c r="B41" s="35" t="s">
        <v>134</v>
      </c>
      <c r="C41" s="96"/>
      <c r="D41" s="98"/>
    </row>
    <row r="42" spans="2:4" ht="12.75" customHeight="1">
      <c r="B42" s="38" t="s">
        <v>7</v>
      </c>
      <c r="C42" s="101"/>
      <c r="D42" s="98"/>
    </row>
    <row r="43" spans="2:4" ht="24">
      <c r="B43" s="38" t="s">
        <v>135</v>
      </c>
      <c r="C43" s="99"/>
      <c r="D43" s="100"/>
    </row>
    <row r="44" spans="2:4" ht="15">
      <c r="B44" s="35" t="s">
        <v>136</v>
      </c>
      <c r="C44" s="101"/>
      <c r="D44" s="96"/>
    </row>
    <row r="45" spans="2:4" ht="13.5" customHeight="1">
      <c r="B45" s="40" t="s">
        <v>97</v>
      </c>
      <c r="C45" s="102"/>
      <c r="D45" s="103"/>
    </row>
    <row r="46" spans="2:4" ht="12.75" customHeight="1">
      <c r="B46" s="40" t="s">
        <v>84</v>
      </c>
      <c r="C46" s="133"/>
      <c r="D46" s="108"/>
    </row>
    <row r="47" spans="2:4" ht="12.75" customHeight="1">
      <c r="B47" s="206" t="s">
        <v>87</v>
      </c>
      <c r="C47" s="132"/>
      <c r="D47" s="135"/>
    </row>
    <row r="48" spans="2:4" ht="14.25" customHeight="1">
      <c r="B48" s="207"/>
      <c r="C48" s="134"/>
      <c r="D48" s="136">
        <v>7</v>
      </c>
    </row>
    <row r="49" spans="2:4" ht="14.25">
      <c r="B49" s="41" t="s">
        <v>21</v>
      </c>
      <c r="C49" s="131">
        <f>C39+C32+C17+C48</f>
        <v>3378.034</v>
      </c>
      <c r="D49" s="109">
        <f>D39+D32+D17+D48</f>
        <v>-16715</v>
      </c>
    </row>
    <row r="50" spans="2:4" ht="14.25" customHeight="1">
      <c r="B50" s="42" t="s">
        <v>88</v>
      </c>
      <c r="C50" s="110">
        <f>D51</f>
        <v>81</v>
      </c>
      <c r="D50" s="110">
        <v>16796</v>
      </c>
    </row>
    <row r="51" spans="2:4" ht="14.25" customHeight="1">
      <c r="B51" s="56" t="s">
        <v>89</v>
      </c>
      <c r="C51" s="111">
        <v>3459.034</v>
      </c>
      <c r="D51" s="111">
        <f>D49+D50</f>
        <v>81</v>
      </c>
    </row>
    <row r="52" ht="12.75">
      <c r="C52" s="129"/>
    </row>
    <row r="53" spans="1:3" ht="12.75">
      <c r="A53" s="130"/>
      <c r="B53" s="130"/>
      <c r="C53" s="121"/>
    </row>
    <row r="54" spans="1:2" s="54" customFormat="1" ht="12.75">
      <c r="A54" s="130"/>
      <c r="B54" s="130" t="s">
        <v>124</v>
      </c>
    </row>
    <row r="55" s="54" customFormat="1" ht="12.75">
      <c r="B55" s="130" t="s">
        <v>138</v>
      </c>
    </row>
    <row r="56" spans="1:2" s="54" customFormat="1" ht="12.75">
      <c r="A56" s="130"/>
      <c r="B56" s="130"/>
    </row>
    <row r="57" s="54" customFormat="1" ht="12.75">
      <c r="B57" s="130" t="s">
        <v>139</v>
      </c>
    </row>
    <row r="58" spans="1:3" ht="12.75">
      <c r="A58" s="130"/>
      <c r="B58" s="130"/>
      <c r="C58" s="54"/>
    </row>
  </sheetData>
  <sheetProtection password="CA4B" sheet="1" objects="1" scenarios="1" formatCells="0" formatColumns="0" formatRows="0" insertColumns="0" insertRows="0" insertHyperlinks="0" deleteColumns="0" deleteRows="0"/>
  <mergeCells count="5">
    <mergeCell ref="B47:B48"/>
    <mergeCell ref="B10:E10"/>
    <mergeCell ref="B7:E7"/>
    <mergeCell ref="B8:E8"/>
    <mergeCell ref="B13:E13"/>
  </mergeCells>
  <printOptions/>
  <pageMargins left="0.4" right="0.25" top="0.5" bottom="0.28" header="0.5" footer="0.28"/>
  <pageSetup horizontalDpi="600" verticalDpi="600" orientation="portrait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421875" style="212" customWidth="1"/>
    <col min="2" max="2" width="14.00390625" style="212" customWidth="1"/>
    <col min="3" max="3" width="14.8515625" style="212" customWidth="1"/>
    <col min="4" max="4" width="15.00390625" style="212" customWidth="1"/>
    <col min="5" max="5" width="13.00390625" style="212" customWidth="1"/>
    <col min="6" max="6" width="13.57421875" style="212" customWidth="1"/>
    <col min="7" max="16384" width="9.140625" style="212" customWidth="1"/>
  </cols>
  <sheetData>
    <row r="1" spans="1:6" ht="12.75">
      <c r="A1" s="210"/>
      <c r="B1" s="210"/>
      <c r="C1" s="210"/>
      <c r="D1" s="210"/>
      <c r="E1" s="211" t="s">
        <v>140</v>
      </c>
      <c r="F1" s="210"/>
    </row>
    <row r="2" spans="1:6" ht="12.75">
      <c r="A2" s="210"/>
      <c r="B2" s="210"/>
      <c r="C2" s="210"/>
      <c r="D2" s="210"/>
      <c r="E2" s="211"/>
      <c r="F2" s="210"/>
    </row>
    <row r="3" spans="1:6" ht="12.75">
      <c r="A3" s="213" t="s">
        <v>141</v>
      </c>
      <c r="B3" s="214"/>
      <c r="C3" s="214"/>
      <c r="D3" s="214"/>
      <c r="E3" s="214"/>
      <c r="F3" s="214"/>
    </row>
    <row r="4" spans="1:6" ht="12.75">
      <c r="A4" s="215"/>
      <c r="B4" s="210"/>
      <c r="C4" s="210"/>
      <c r="D4" s="210"/>
      <c r="E4" s="210"/>
      <c r="F4" s="210"/>
    </row>
    <row r="5" spans="1:6" ht="12.75">
      <c r="A5" s="216" t="s">
        <v>186</v>
      </c>
      <c r="B5" s="216"/>
      <c r="C5" s="216"/>
      <c r="D5" s="216"/>
      <c r="E5" s="210"/>
      <c r="F5" s="210"/>
    </row>
    <row r="6" spans="1:6" ht="12.75">
      <c r="A6" s="215"/>
      <c r="B6" s="210"/>
      <c r="C6" s="210"/>
      <c r="D6" s="210"/>
      <c r="E6" s="210"/>
      <c r="F6" s="210"/>
    </row>
    <row r="7" spans="1:6" ht="12.75">
      <c r="A7" s="217" t="s">
        <v>142</v>
      </c>
      <c r="B7" s="214"/>
      <c r="C7" s="214"/>
      <c r="D7" s="214"/>
      <c r="E7" s="214"/>
      <c r="F7" s="214"/>
    </row>
    <row r="8" spans="1:6" ht="12.75">
      <c r="A8" s="218" t="s">
        <v>143</v>
      </c>
      <c r="B8" s="214"/>
      <c r="C8" s="214"/>
      <c r="D8" s="214"/>
      <c r="E8" s="214"/>
      <c r="F8" s="214"/>
    </row>
    <row r="9" ht="12.75">
      <c r="A9" s="219"/>
    </row>
    <row r="10" spans="1:4" ht="12.75">
      <c r="A10" s="220" t="s">
        <v>96</v>
      </c>
      <c r="B10" s="220"/>
      <c r="C10" s="220"/>
      <c r="D10" s="220"/>
    </row>
    <row r="11" ht="13.5" thickBot="1">
      <c r="F11" s="221"/>
    </row>
    <row r="12" spans="1:6" ht="52.5" customHeight="1" thickBot="1">
      <c r="A12" s="222" t="s">
        <v>144</v>
      </c>
      <c r="B12" s="223" t="s">
        <v>145</v>
      </c>
      <c r="C12" s="223" t="s">
        <v>146</v>
      </c>
      <c r="D12" s="223" t="s">
        <v>147</v>
      </c>
      <c r="E12" s="223" t="s">
        <v>148</v>
      </c>
      <c r="F12" s="223" t="s">
        <v>149</v>
      </c>
    </row>
    <row r="13" spans="1:6" ht="16.5" customHeight="1" thickBot="1">
      <c r="A13" s="224" t="s">
        <v>150</v>
      </c>
      <c r="B13" s="225"/>
      <c r="C13" s="225"/>
      <c r="D13" s="225"/>
      <c r="E13" s="225"/>
      <c r="F13" s="225"/>
    </row>
    <row r="14" spans="1:6" ht="26.25" customHeight="1" thickBot="1">
      <c r="A14" s="226" t="s">
        <v>188</v>
      </c>
      <c r="B14" s="227">
        <v>200000</v>
      </c>
      <c r="C14" s="225"/>
      <c r="D14" s="225"/>
      <c r="E14" s="228">
        <f>ROUND((-1918),0)</f>
        <v>-1918</v>
      </c>
      <c r="F14" s="227">
        <f>SUM(B14:E14)</f>
        <v>198082</v>
      </c>
    </row>
    <row r="15" spans="1:6" ht="66.75" customHeight="1" thickBot="1">
      <c r="A15" s="226" t="s">
        <v>151</v>
      </c>
      <c r="B15" s="225"/>
      <c r="C15" s="225"/>
      <c r="D15" s="225"/>
      <c r="E15" s="225"/>
      <c r="F15" s="225"/>
    </row>
    <row r="16" spans="1:6" ht="18" customHeight="1" thickBot="1">
      <c r="A16" s="224" t="s">
        <v>152</v>
      </c>
      <c r="B16" s="229"/>
      <c r="C16" s="225"/>
      <c r="D16" s="225"/>
      <c r="E16" s="230"/>
      <c r="F16" s="230"/>
    </row>
    <row r="17" spans="1:6" ht="40.5" customHeight="1" thickBot="1">
      <c r="A17" s="226" t="s">
        <v>153</v>
      </c>
      <c r="B17" s="225"/>
      <c r="C17" s="225"/>
      <c r="D17" s="225"/>
      <c r="E17" s="225"/>
      <c r="F17" s="225"/>
    </row>
    <row r="18" spans="1:6" ht="29.25" customHeight="1" thickBot="1">
      <c r="A18" s="226" t="s">
        <v>154</v>
      </c>
      <c r="B18" s="230"/>
      <c r="C18" s="230"/>
      <c r="D18" s="230"/>
      <c r="E18" s="230"/>
      <c r="F18" s="230"/>
    </row>
    <row r="19" spans="1:6" ht="13.5" customHeight="1" thickBot="1">
      <c r="A19" s="226" t="s">
        <v>155</v>
      </c>
      <c r="B19" s="230"/>
      <c r="C19" s="230"/>
      <c r="D19" s="230"/>
      <c r="E19" s="230"/>
      <c r="F19" s="230"/>
    </row>
    <row r="20" spans="1:6" ht="21.75" customHeight="1" thickBot="1">
      <c r="A20" s="226" t="s">
        <v>156</v>
      </c>
      <c r="B20" s="230"/>
      <c r="C20" s="230"/>
      <c r="D20" s="230"/>
      <c r="E20" s="228">
        <f>ROUND((-3190),0)</f>
        <v>-3190</v>
      </c>
      <c r="F20" s="228">
        <f>SUM(B20:E20)</f>
        <v>-3190</v>
      </c>
    </row>
    <row r="21" spans="1:6" ht="31.5" customHeight="1" thickBot="1">
      <c r="A21" s="224" t="s">
        <v>206</v>
      </c>
      <c r="B21" s="227">
        <v>200000</v>
      </c>
      <c r="C21" s="230"/>
      <c r="D21" s="230"/>
      <c r="E21" s="228">
        <f>SUM(E14:E20)</f>
        <v>-5108</v>
      </c>
      <c r="F21" s="227">
        <f>SUM(B21:E21)</f>
        <v>194892</v>
      </c>
    </row>
    <row r="22" ht="10.5" customHeight="1">
      <c r="A22" s="231"/>
    </row>
    <row r="23" spans="1:4" ht="12.75">
      <c r="A23" s="220" t="s">
        <v>36</v>
      </c>
      <c r="B23" s="220"/>
      <c r="C23" s="220"/>
      <c r="D23" s="220"/>
    </row>
    <row r="24" ht="13.5" thickBot="1">
      <c r="F24" s="221"/>
    </row>
    <row r="25" spans="1:6" ht="38.25" customHeight="1" thickBot="1">
      <c r="A25" s="222" t="s">
        <v>144</v>
      </c>
      <c r="B25" s="223" t="s">
        <v>145</v>
      </c>
      <c r="C25" s="223" t="s">
        <v>146</v>
      </c>
      <c r="D25" s="223" t="s">
        <v>147</v>
      </c>
      <c r="E25" s="223" t="s">
        <v>148</v>
      </c>
      <c r="F25" s="223" t="s">
        <v>149</v>
      </c>
    </row>
    <row r="26" spans="1:6" ht="18.75" customHeight="1" thickBot="1">
      <c r="A26" s="224" t="s">
        <v>150</v>
      </c>
      <c r="B26" s="225"/>
      <c r="C26" s="225"/>
      <c r="D26" s="225"/>
      <c r="E26" s="225"/>
      <c r="F26" s="225"/>
    </row>
    <row r="27" spans="1:7" ht="27" customHeight="1" thickBot="1">
      <c r="A27" s="226" t="s">
        <v>190</v>
      </c>
      <c r="B27" s="227">
        <v>200000</v>
      </c>
      <c r="C27" s="230"/>
      <c r="D27" s="230"/>
      <c r="E27" s="228">
        <f>ROUND((-2063.5),0)</f>
        <v>-2064</v>
      </c>
      <c r="F27" s="227">
        <f>SUM(B27:E27)</f>
        <v>197936</v>
      </c>
      <c r="G27" s="232"/>
    </row>
    <row r="28" spans="1:6" ht="64.5" customHeight="1" thickBot="1">
      <c r="A28" s="226" t="s">
        <v>151</v>
      </c>
      <c r="B28" s="230"/>
      <c r="C28" s="230"/>
      <c r="D28" s="230"/>
      <c r="E28" s="230"/>
      <c r="F28" s="230"/>
    </row>
    <row r="29" spans="1:6" ht="18" customHeight="1" thickBot="1">
      <c r="A29" s="224" t="s">
        <v>152</v>
      </c>
      <c r="B29" s="229"/>
      <c r="C29" s="230"/>
      <c r="D29" s="230"/>
      <c r="E29" s="230"/>
      <c r="F29" s="230"/>
    </row>
    <row r="30" spans="1:6" ht="39.75" customHeight="1" thickBot="1">
      <c r="A30" s="226" t="s">
        <v>153</v>
      </c>
      <c r="B30" s="230"/>
      <c r="C30" s="230"/>
      <c r="D30" s="230"/>
      <c r="E30" s="230"/>
      <c r="F30" s="230"/>
    </row>
    <row r="31" spans="1:6" ht="28.5" customHeight="1" thickBot="1">
      <c r="A31" s="226" t="s">
        <v>154</v>
      </c>
      <c r="B31" s="230"/>
      <c r="C31" s="230"/>
      <c r="D31" s="230"/>
      <c r="E31" s="230"/>
      <c r="F31" s="230"/>
    </row>
    <row r="32" spans="1:6" ht="16.5" customHeight="1" thickBot="1">
      <c r="A32" s="226" t="s">
        <v>155</v>
      </c>
      <c r="B32" s="230"/>
      <c r="C32" s="230"/>
      <c r="D32" s="230"/>
      <c r="E32" s="230"/>
      <c r="F32" s="230"/>
    </row>
    <row r="33" spans="1:6" ht="13.5" customHeight="1" thickBot="1">
      <c r="A33" s="226" t="s">
        <v>156</v>
      </c>
      <c r="B33" s="230"/>
      <c r="C33" s="230"/>
      <c r="D33" s="230"/>
      <c r="E33" s="228">
        <v>-4900</v>
      </c>
      <c r="F33" s="228">
        <f>-4900</f>
        <v>-4900</v>
      </c>
    </row>
    <row r="34" spans="1:9" ht="30.75" customHeight="1" thickBot="1">
      <c r="A34" s="224" t="s">
        <v>189</v>
      </c>
      <c r="B34" s="227">
        <v>200000</v>
      </c>
      <c r="C34" s="230"/>
      <c r="D34" s="230"/>
      <c r="E34" s="228">
        <f>SUM(E27:E33)</f>
        <v>-6964</v>
      </c>
      <c r="F34" s="227">
        <f>F27+F33</f>
        <v>193036</v>
      </c>
      <c r="G34" s="232"/>
      <c r="H34" s="232"/>
      <c r="I34" s="232"/>
    </row>
    <row r="35" ht="12.75">
      <c r="A35" s="219"/>
    </row>
    <row r="37" spans="1:6" ht="12.75">
      <c r="A37" s="233" t="s">
        <v>124</v>
      </c>
      <c r="B37" s="233"/>
      <c r="C37" s="210"/>
      <c r="D37" s="210"/>
      <c r="E37" s="210"/>
      <c r="F37" s="210"/>
    </row>
    <row r="38" spans="1:6" ht="12.75">
      <c r="A38" s="233" t="s">
        <v>138</v>
      </c>
      <c r="B38" s="233"/>
      <c r="C38" s="210"/>
      <c r="D38" s="210"/>
      <c r="E38" s="210"/>
      <c r="F38" s="210"/>
    </row>
    <row r="39" spans="1:6" ht="12.75">
      <c r="A39" s="210"/>
      <c r="B39" s="210"/>
      <c r="C39" s="210"/>
      <c r="D39" s="210"/>
      <c r="E39" s="210"/>
      <c r="F39" s="210"/>
    </row>
    <row r="40" spans="1:6" ht="12.75">
      <c r="A40" s="233" t="s">
        <v>157</v>
      </c>
      <c r="B40" s="233"/>
      <c r="C40" s="210"/>
      <c r="D40" s="210"/>
      <c r="E40" s="210"/>
      <c r="F40" s="210"/>
    </row>
    <row r="41" spans="1:6" ht="12.75">
      <c r="A41" s="210"/>
      <c r="B41" s="210"/>
      <c r="C41" s="210"/>
      <c r="D41" s="210"/>
      <c r="E41" s="210"/>
      <c r="F41" s="210"/>
    </row>
  </sheetData>
  <sheetProtection password="CA4B" sheet="1" formatCells="0" formatColumns="0" formatRows="0" insertColumns="0" insertRows="0" insertHyperlinks="0" deleteColumns="0" deleteRows="0" sort="0" autoFilter="0" pivotTables="0"/>
  <mergeCells count="6">
    <mergeCell ref="A8:F8"/>
    <mergeCell ref="A10:D10"/>
    <mergeCell ref="A23:D23"/>
    <mergeCell ref="A3:F3"/>
    <mergeCell ref="A5:D5"/>
    <mergeCell ref="A7:F7"/>
  </mergeCells>
  <printOptions/>
  <pageMargins left="1.15" right="0.52" top="0.81" bottom="2.13" header="0.3" footer="0.27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2008-04-14T08:56:27Z</cp:lastPrinted>
  <dcterms:created xsi:type="dcterms:W3CDTF">2003-01-22T21:35:49Z</dcterms:created>
  <dcterms:modified xsi:type="dcterms:W3CDTF">2016-07-10T03:37:30Z</dcterms:modified>
  <cp:category/>
  <cp:version/>
  <cp:contentType/>
  <cp:contentStatus/>
</cp:coreProperties>
</file>