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5480" windowHeight="6465" tabRatio="675" activeTab="0"/>
  </bookViews>
  <sheets>
    <sheet name="balance" sheetId="1" r:id="rId1"/>
    <sheet name="income" sheetId="2" r:id="rId2"/>
    <sheet name="cash flow" sheetId="3" r:id="rId3"/>
    <sheet name="30" sheetId="4" r:id="rId4"/>
    <sheet name="Tsanotagrutyunner" sheetId="5" r:id="rId5"/>
    <sheet name="kapital" sheetId="6" r:id="rId6"/>
  </sheets>
  <definedNames>
    <definedName name="_xlnm.Print_Area" localSheetId="4">'Tsanotagrutyunner'!$A$1:$I$29</definedName>
  </definedNames>
  <calcPr fullCalcOnLoad="1"/>
</workbook>
</file>

<file path=xl/sharedStrings.xml><?xml version="1.0" encoding="utf-8"?>
<sst xmlns="http://schemas.openxmlformats.org/spreadsheetml/2006/main" count="277" uniqueCount="256">
  <si>
    <t>²Üì²ÜàôØÀ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</si>
  <si>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</si>
  <si>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</si>
  <si>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</si>
  <si>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</si>
  <si>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</si>
  <si>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</si>
  <si>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</si>
  <si>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</si>
  <si>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</si>
  <si>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</si>
  <si>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</si>
  <si>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</si>
  <si>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</si>
  <si>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</si>
  <si>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</si>
  <si>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</si>
  <si>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</si>
  <si>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</si>
  <si>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</si>
  <si>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</si>
  <si>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</si>
  <si>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</si>
  <si>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</si>
  <si>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</si>
  <si>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</si>
  <si>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</si>
  <si>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</si>
  <si>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</si>
  <si>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</si>
  <si>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</si>
  <si>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</si>
  <si>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</si>
  <si>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</si>
  <si>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</si>
  <si>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</si>
  <si>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</si>
  <si>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</si>
  <si>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</si>
  <si>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</si>
  <si>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</si>
  <si>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</si>
  <si>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</si>
  <si>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</si>
  <si>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</si>
  <si>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</si>
  <si>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</si>
  <si>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</si>
  <si>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</si>
  <si>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</si>
  <si>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</si>
  <si>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</si>
  <si>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</si>
  <si>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</si>
  <si>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</si>
  <si>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</si>
  <si>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</si>
  <si>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</si>
  <si>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</si>
  <si>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</si>
  <si>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</si>
  <si>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</si>
  <si>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</si>
  <si>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</si>
  <si>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</si>
  <si>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</si>
  <si>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</si>
  <si>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</si>
  <si>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</si>
  <si>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</si>
  <si>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</si>
  <si>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</si>
  <si>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</si>
  <si>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</si>
  <si>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</si>
  <si>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</si>
  <si>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</si>
  <si>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</si>
  <si>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</si>
  <si>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</si>
  <si>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</si>
  <si>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</si>
  <si>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</si>
  <si>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</si>
  <si>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</si>
  <si>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</si>
  <si>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</si>
  <si>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</si>
  <si>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</si>
  <si>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üÇÝ³Ýë³Ï³Ý í³ñÓ³Ï³ÉáõÃÛ³Ý ·Íáí í×³ñí»ÉÇù ·áõÙ³ñÝ»ñÇ ³í»É³óáõÙ (Ýí³½áõÙ)</t>
  </si>
  <si>
    <t>ØÆæ²ÜÎÚ²È Ð²ÞìºîìàôÂÚàôÜ</t>
  </si>
  <si>
    <t>ºÝÃ³Ñ³í»Éí³Í 6</t>
  </si>
  <si>
    <t>(í³ñÏ³ÛÇÝ Ï³½Ù³Ï»ñåáõÃÛ³Ý ³Ýí³ÝáõÙÁ ¨ ·ïÝí»Éáõ í³ÛñÁ)</t>
  </si>
  <si>
    <t>Ü³Ëáñ¹ Å³Ù³Ý³Ï³ßñç³Ý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</si>
  <si>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</si>
  <si>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</si>
  <si>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</si>
  <si>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</si>
  <si>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</si>
  <si>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</si>
  <si>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</si>
  <si>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</si>
  <si>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</si>
  <si>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</si>
  <si>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</si>
  <si>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</si>
  <si>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</si>
  <si>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</si>
  <si>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</si>
  <si>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</si>
  <si>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</si>
  <si>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</si>
  <si>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</si>
  <si>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</si>
  <si>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</si>
  <si>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¸ñ³Ù³Ï³Ý ÙÇçáóÝ»ñÇ  ½áõï Ñáëù»ñ ³ÛÉ ·áñÍ³éÝ³Ï³Ý ·áñÍáõÝ»áõÃÛáõÝÇó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</si>
  <si>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</si>
  <si>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</si>
  <si>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</si>
  <si>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</si>
  <si>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ê»÷³Ï³Ý Ï³åÇï³ÉÇ ï³ññ»ñÇ ³Ýí³ÝáõÙÁ</t>
  </si>
  <si>
    <t>Î³ÝáÝ³¹ñ³Ï³Ý Ï³åÇï³É</t>
  </si>
  <si>
    <t>¶ÉË³íáñ å³Ñáõëï</t>
  </si>
  <si>
    <t>ÀÝ¹³Ù»ÝÁ</t>
  </si>
  <si>
    <t>Ðá¹í³ÍÝ»ñ</t>
  </si>
  <si>
    <t xml:space="preserve">    ¶ÉË³íáñ Ñ³ßí³å³Ñ`                                                    Ս. ՄանուչարÛ³Ý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</si>
  <si>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</si>
  <si>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</si>
  <si>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</si>
  <si>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</si>
  <si>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</si>
  <si>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</si>
  <si>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</si>
  <si>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</si>
  <si>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</si>
  <si>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</si>
  <si>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</si>
  <si>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</si>
  <si>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</si>
  <si>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</si>
  <si>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</si>
  <si>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</si>
  <si>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</si>
  <si>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</si>
  <si>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</si>
  <si>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</si>
  <si>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>Ü³Ëáñ¹ ï³ñí³ ÝáõÛÝ Å³Ù³Ý³Ï³-ßñç³Ý</t>
  </si>
  <si>
    <t xml:space="preserve">Î³åÇï³É Ý»ñ¹ñáõÙÝ»ñ  ÑÇÙÝ³Ï³Ý ÙÇçáóÝ»ñáõÙ ¨ áã ÝÛáõÃ³Ï³Ý
 ³ÏïÇíÝ»ñáõÙ </t>
  </si>
  <si>
    <t>ì.ºÝáùÛ³Ý</t>
  </si>
  <si>
    <t xml:space="preserve">    ØÆæ²ÜÎÚ²È Ð²ÞìºîìàôÂÚàôÜ</t>
  </si>
  <si>
    <t>Ð²Ø²ä²ðö²Î üÆÜ²Üê²Î²Ü ²ð¸ÚàôÜøÜºðÆ Ø²êÆÜ  (Ò¨ 6)</t>
  </si>
  <si>
    <t>ì³×³éùÇ նպատակով  Ý»ñ¹ñáõÙÝ»ñÇó ½áõï ß³ÑáõÛÃ/ (íÝ³ë)</t>
  </si>
  <si>
    <t>Փոխարժեքային տարբերություններ արտերկրյա գործառնությունների վերահաշվարկից</t>
  </si>
  <si>
    <t xml:space="preserve">²ÛÉ ·áñÍ³éÝ³Ï³Ý »Ï³Ùáõï </t>
  </si>
  <si>
    <t xml:space="preserve"> Þ³ÑáõÛÃ/íÝ³ëáí í»ñ³ã³÷íáÕ Çñ³Ï³Ý ³ñÅ»ùáí Ñ³ßí³éíÕ Ý»ñ¹ñáõÙÝ»ñÇó ½áõï ß³ÑáõÛÃ/(íÝ³ë)</t>
  </si>
  <si>
    <t xml:space="preserve">²Û¹ ÃíáõÙ` </t>
  </si>
  <si>
    <t>âí»ñ³ÑëÏíáÕ µ³ÅÝ»Ù³ë</t>
  </si>
  <si>
    <t>Ø³Ûñ Ï³½Ù³Ï»ñåáõÃÛ³Ý µ³ÅÝ»Ù³ë</t>
  </si>
  <si>
    <t>Ð³Ù³å³ñ÷³Ï ýÇÝ³Ýë³Ï³Ý ³ñ¹ÛáõÝù</t>
  </si>
  <si>
    <t>²ÛÉ Ñ³Ù³å³ñ÷³Ï ýÇÝ³Ýë³Ï³Ý ³ñ¹ÛáõÝù Ñ³ñÏáõÙÇó Ñ»ïá</t>
  </si>
  <si>
    <t>²ÛÉ Ñ³Ù³å³ñ÷³Ï »Ï³ÙïÇ ·Íáí ß³ÑáõÃ³Ñ³ñÏ</t>
  </si>
  <si>
    <t>àã ÁÝÃ³óÇÏ ³ÏïÇíÝ»ñÇ í»ñ³·Ý³Ñ³ïáõÙÝ»ñÇó û·áõïÝ»ñ</t>
  </si>
  <si>
    <t>¸ñ³Ù³Ï³Ý Ñáëù»ñÇ Ñ»ç³íáñáõÙ</t>
  </si>
  <si>
    <t>ì³×³éùÇ Ñ³Ù³ñ Ù³ïã»ÉÇ ýÇÝ³Ýë³Ï³Ý ³ÏïÇíÝ»ñ í»ñ³·Ý³Ñ³ïáõÙÝ»ñ</t>
  </si>
  <si>
    <t>²ÛÉ Ñ³Ù³å³ñ÷³Ï ýÇÝ³Ýë³Ï³Ý ³ñ¹ÛáõÝù</t>
  </si>
  <si>
    <t>3.3.1</t>
  </si>
  <si>
    <t>3.3.2</t>
  </si>
  <si>
    <t>3.4</t>
  </si>
  <si>
    <t>Շահույթ/վնասով վերաչափվող իրական արժեքով հաշվառվող ֆին.ակտ.</t>
  </si>
  <si>
    <t>üÆÜ²Üê²Î²Ü   ìÆÖ²ÎÆ     Ø²êÆÜ  (Ò¨ 7)</t>
  </si>
  <si>
    <t>Ենթահավելված 7</t>
  </si>
  <si>
    <t>Ü»ñ·ñ³íí³Í միջոցների ³í»É³óáõÙ (Ýí³½áõÙ)</t>
  </si>
  <si>
    <t>ºÝÃ³Ñ³í»Éí³Í 3</t>
  </si>
  <si>
    <t>Ð²ÞìºîìàôÂÚàôÜ</t>
  </si>
  <si>
    <t>ê»÷³Ï³Ý Ï³åÇï³ÉáõÙ ÷á÷áËáõÃÛáõÝÝ»ñÇ Ù³ëÇÝ (Ó¨ ÃÇí 3)</t>
  </si>
  <si>
    <t>(Ñ³½³ñ  ¹ñ³Ù)</t>
  </si>
  <si>
    <t>¾ÙÇëÇáÝ »Ï³Ùáõï/íÝ³ë</t>
  </si>
  <si>
    <t>öáË³ñÅ»ù³ÛÇÝ ï³ñµ»ñáõÃÛáõÝÝ»ñ ³ñï»ñÏñÛ³ ·áñÍ³éÝáõÃÛáõÝÝ»ñÇ í»ñ³Ñ³ßí³ñÏÇó</t>
  </si>
  <si>
    <t>âµ³ßËí³Í ß³ÑáõÛÃ/íÝ³ë</t>
  </si>
  <si>
    <t>ÀÝ¹³Ù»ÝÁÏ³åÇï³É</t>
  </si>
  <si>
    <t>Ð»ï ·Ýí³Í Ï³åÇï³É</t>
  </si>
  <si>
    <t>¼áõï ·áõÙ³ñÁ</t>
  </si>
  <si>
    <t xml:space="preserve">Ü³Ëáñ¹ Ñ³ßí»ïáõ Å³Ù³Ý³Ï³ßñç³Ý (I ³ÕÛáõë³Ï) 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</si>
  <si>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</si>
  <si>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</si>
  <si>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</si>
  <si>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</si>
  <si>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</si>
  <si>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</si>
  <si>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</si>
  <si>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</si>
  <si>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</si>
  <si>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</si>
  <si>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</si>
  <si>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</si>
  <si>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</si>
  <si>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</si>
  <si>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</si>
  <si>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</si>
  <si>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</si>
  <si>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</si>
  <si>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</si>
  <si>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</si>
  <si>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12. Ð³Ù³å³ñ÷³Ï »Ï³Ùáõï</t>
  </si>
  <si>
    <t xml:space="preserve">13. Þ³ÑáõÃ³µ³ÅÇÝÝ»ñ 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</si>
  <si>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</si>
  <si>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</si>
  <si>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</si>
  <si>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</si>
  <si>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</si>
  <si>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</si>
  <si>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</si>
  <si>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</si>
  <si>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(·áñÍ³¹Çñ ïÝûñ»Ý)</t>
  </si>
  <si>
    <t xml:space="preserve">                                 Îî</t>
  </si>
  <si>
    <t>¶ÉË³íáñ Ñ³ßí³å³Ñ</t>
  </si>
  <si>
    <t>ì³ñÏ³ÛÇÝ Ï³½Ù³Ï»ñåáõÃÛ³Ý ³Ýí³ÝáõÙÁ §¾ÎÈúü¦ àõìÎ êäÀ</t>
  </si>
  <si>
    <t xml:space="preserve">¶ÉË³íáñ Ñ³ßí³å³Ñ`                                                  </t>
  </si>
  <si>
    <t xml:space="preserve">(·áñÍ³¹Çñ ïÝûñ»Ý)                                                              </t>
  </si>
  <si>
    <t xml:space="preserve">    ¶ÉË³íáñ Ñ³ßí³å³Ñ`                                                   </t>
  </si>
  <si>
    <t>ì. ºÝáùÛ³Ý</t>
  </si>
  <si>
    <t xml:space="preserve">(·áñÍ³¹Çñ ïÝûñ»Ý)                                              </t>
  </si>
  <si>
    <t xml:space="preserve">                            </t>
  </si>
  <si>
    <t>¾ÎÈúü     àõìÎ ,   ù. ¾çÙÇ³ÍÇÝ,  ´³Õñ³ÙÛ³Ý 2/1</t>
  </si>
  <si>
    <t>¾ÎÈúü   àõìÎ,    ù. ¾çÙÇ³ÍÇÝ,    ´³Õñ³ÙÛ³Ý 2/1</t>
  </si>
  <si>
    <t>ԷԿԼՕՖ     àõìÎ ,  ù. ¾çÙÇ³ÍÇÝ,  ´³Õñ³ÙÛ³Ý 2/1</t>
  </si>
  <si>
    <t xml:space="preserve">                         ¾ÎÈúü      àôìÎ      ø. ¾çÙÇ³ÍÇÝ, ´³Õñ³ÙÛ³Ý 2/1 ______________________</t>
  </si>
  <si>
    <t>î»Õ³µ³ßËí³Í ÙÇçáóÝ»ñÇ ³í»É³óáõÙ  (նվազում)</t>
  </si>
  <si>
    <t>Շահույթ/վնասով վերաչափվող իրական արժեքով հաշվառվող և վաճառքի համար մատչելի արժեթղթերի ավելացում  (նվազում)</t>
  </si>
  <si>
    <t>üÇÝ³Ýë³Ï³Ý í³ñÓ³Ï³ÉáõÃÛ³Ý դծով  ëï³óí»ÉÇù ·áõÙ³ñÝ»ñÇ ³í»É³óáõÙ (նվազում)</t>
  </si>
  <si>
    <t>ØÇÝã¨ Ù³ñÙ³Ý Å³ÙÏ»ïÁ å³ÑíáÕ ³ñÅ»ÃÕÃ»ñÇ Ýí³½áõÙ ³í»É³óáõÙ (նվազում)</t>
  </si>
  <si>
    <t>²ÛÉ ³ÝÓ³Ýó Ï³ÝáÝ³¹ñ³Ï³Ý Ï³åÇï³ÉáõÙ Ý»ñ¹ñáõÙÝ»ñÇ  ³í»É³óáõÙ (նվազում)</t>
  </si>
  <si>
    <t>ÐÇÙÝ³Ï³Ý ÙÇçáóÝ»ñáõÙ ¨ áã ÝÛáõÃ³Ï³Ý ³ÏïÇíÝ»ñáõÙ Ï³åÇï³É Ý»ñ¹ñáõÙÝ»ñÇ ³í»É³óáõÙ (նվազում)</t>
  </si>
  <si>
    <t xml:space="preserve"> ¶ÉË³íáñ Ñ³ßí³å³Ñ`                       ì. ºÝáùÛ³Ý</t>
  </si>
  <si>
    <t xml:space="preserve">Ð³ßí»ïíáõÃÛ³Ý í³í»ñ³óÙ³Ý        ³Ùë³ÃÇíÁ     </t>
  </si>
  <si>
    <t>Ð³ßí»ïáõ Å³Ù³Ý³Ï³
ßñç³Ý(ãëïáõ·í³Í)</t>
  </si>
  <si>
    <t>Ü³Ëáñ¹ 
ժամանակա շրջան(ëïáõ·í³Í)</t>
  </si>
  <si>
    <t>ÀÝÃ³óÇÏ ï³ñí³ ëÏ½µÇó ÙÇÝã¨ Ñ³ßí»ïáõ ³Ùë³ÃÇíÁ (ãëïáõ·í³Í)</t>
  </si>
  <si>
    <t>Ü³Ëáñ¹ ï³ñí³ ëÏ½µÇó ÙÇÝã¨ Ñ³ßí»ïáõ ³Ùë³ÃÇíÁ (ãëïáõ·í³Í)</t>
  </si>
  <si>
    <t>§30¦   Հունիսի    2013Ã.</t>
  </si>
  <si>
    <t>Ա. Մուրադյան</t>
  </si>
  <si>
    <t xml:space="preserve">   (·áñÍ³¹Çñ ïÝûñ»Ý)                                Ա.Մուրադյան                                                   </t>
  </si>
  <si>
    <t>§30¦ Հունիսի    2013Ã.</t>
  </si>
  <si>
    <t xml:space="preserve">Ա.Մուրադյան </t>
  </si>
  <si>
    <t>Ա.Մուրադյան</t>
  </si>
  <si>
    <t>§30¦Հունիսի 2013_Ã.</t>
  </si>
  <si>
    <t>1. ØÝ³óáñ¹Á Ý³Ëáñ¹ Å³Ù³Ý³Ï³ßñç³ÝÇ ëÏ½µáõÙ                                                     ³é 01 ապրիլի2012Ã. (ëïáõ·í³Í/ãëïáõ·í³Í)</t>
  </si>
  <si>
    <t>8. ØÝ³óáñ¹Á Ý³Ëáñ¹ Å³Ù³Ý³Ï³ßñç³ÝÇ í»ñçáõÙ                                                     ³é 30 հունիսի  2012Ã. (ëïáõ·í³Í/ãëïáõ·í³Í)</t>
  </si>
  <si>
    <t>9. ØÝ³óáñ¹Á Ý³Ëáñ¹ Å³Ù³Ý³Ï³ßñç³ÝÇ ëÏ½µáõÙ                                                     ³é 01 ապրիլի  2013Ã. (ëïáõ·í³Í/ãëïáõ·í³Í)</t>
  </si>
  <si>
    <t xml:space="preserve">16. ØÝ³óáñ¹Á Ñ³ßí»ïáõ Å³Ù³Ý³Ï³ßñç³ÝÇ í»ñçáõÙ                                                     ³é 30 հունիսի  2013Ã. </t>
  </si>
  <si>
    <t>§30¦   Հունիսի  2013Ã.</t>
  </si>
  <si>
    <t>Գործադիր տնօրեն`                                      Ա. Մուրադյան</t>
  </si>
  <si>
    <t>Գլխավոր հաշվապահ`                                Վ. Ենոքյան</t>
  </si>
  <si>
    <t xml:space="preserve">(í³ñÏ³ÛÇÝ Ï³½Ù³Ï»ñåáõÃÛ³Ý ³Ýí³ÝáõÙÁ ¨ ·ïÝí»Éáõ í³ÛñÁ) </t>
  </si>
  <si>
    <r>
      <t xml:space="preserve">§¾ÎÈúü¦ àõìÎ êäÀ Ï³ÝáÝ³¹ñáõÃÛ³Ý Ñ³Ù³Ó³ÛÝ Ï³½Ù³Ï»ñåáõÃÛáõÝÁ </t>
    </r>
    <r>
      <rPr>
        <b/>
        <sz val="9"/>
        <rFont val="Arial LatArm"/>
        <family val="2"/>
      </rPr>
      <t>Ññ³å³ñ³Ï³ÛÇÝ ûý»ñï³ÛÇÝ ÙÇçáóáí ÷áË³éáõÃÛáõÝÝ»ñ ãÇ Ý»ñ·ñ³íáõÙ</t>
    </r>
    <r>
      <rPr>
        <sz val="9"/>
        <rFont val="Arial LatArm"/>
        <family val="2"/>
      </rPr>
      <t>, Ñ»ï¨³µ³ñ §Ü1.1 ÁÝ¹Ñ³Ýáõñ Ï³åÇï³ÉÇ ¨ éÇëÏáí Ïßéí³Í ³ÏïÇíÝ»ñÇ ·áõÙ³ñÝ»ñÇ ÙÇç¨ ë³ÑÙ³Ý³ÛÇÝ Ñ³ñ³µ»ñ³ÏóáõÃÛ³Ý Ýí³½³·áõÛÝ ã³÷Á¦, §Ø»Ï ÷áË³éáõÇ ·Íáí éÇëÏÇ ³é³í»É³·áõÛÝ ã³Á¦ ¨ §²ñï³ñÅáõÃ³ÛÇÝ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</si>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</sst>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.0%"/>
    <numFmt numFmtId="195" formatCode="0.0"/>
    <numFmt numFmtId="196" formatCode="[$-409]dddd\,\ mmmm\ dd\,\ yyyy"/>
    <numFmt numFmtId="197" formatCode="mm/dd/yy;@"/>
    <numFmt numFmtId="198" formatCode="m/d/yy;@"/>
    <numFmt numFmtId="199" formatCode="_(* #,##0.0_);_(* \(#,##0.0\);_(* &quot;-&quot;??_);_(@_)"/>
    <numFmt numFmtId="200" formatCode="_(* #,##0_);_(* \(#,##0\);_(* &quot;-&quot;??_);_(@_)"/>
  </numFmts>
  <fonts count="64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LatArm"/>
      <family val="2"/>
    </font>
    <font>
      <b/>
      <i/>
      <u val="single"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sz val="11"/>
      <name val="Arial LatArm"/>
      <family val="2"/>
    </font>
    <font>
      <i/>
      <sz val="9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9"/>
      <color indexed="8"/>
      <name val="Arial LatArm"/>
      <family val="2"/>
    </font>
    <font>
      <b/>
      <sz val="8"/>
      <color indexed="8"/>
      <name val="Arial LatArm"/>
      <family val="2"/>
    </font>
    <font>
      <b/>
      <i/>
      <sz val="9"/>
      <name val="Arial LatArm"/>
      <family val="2"/>
    </font>
    <font>
      <b/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8"/>
      <name val="Arial LatArm"/>
      <family val="2"/>
    </font>
    <font>
      <b/>
      <i/>
      <u val="single"/>
      <sz val="10"/>
      <name val="Arial LatArm"/>
      <family val="2"/>
    </font>
    <font>
      <i/>
      <sz val="10"/>
      <name val="Arial LatArm"/>
      <family val="2"/>
    </font>
    <font>
      <b/>
      <sz val="13"/>
      <name val="Arial LatArm"/>
      <family val="2"/>
    </font>
    <font>
      <i/>
      <sz val="8"/>
      <name val="Arial LatArm"/>
      <family val="2"/>
    </font>
    <font>
      <b/>
      <i/>
      <u val="single"/>
      <sz val="9"/>
      <name val="Arial LatArm"/>
      <family val="2"/>
    </font>
    <font>
      <b/>
      <sz val="11"/>
      <color indexed="8"/>
      <name val="Arial LatArm"/>
      <family val="2"/>
    </font>
    <font>
      <sz val="11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57" applyFont="1" applyFill="1">
      <alignment/>
      <protection/>
    </xf>
    <xf numFmtId="0" fontId="24" fillId="0" borderId="0" xfId="57" applyFont="1" applyFill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57" applyFont="1" applyFill="1" applyAlignment="1">
      <alignment horizontal="center" vertical="top" wrapText="1"/>
      <protection/>
    </xf>
    <xf numFmtId="0" fontId="28" fillId="0" borderId="0" xfId="57" applyFont="1" applyFill="1" applyAlignment="1">
      <alignment horizontal="center" vertical="top" wrapText="1"/>
      <protection/>
    </xf>
    <xf numFmtId="0" fontId="27" fillId="0" borderId="0" xfId="57" applyFont="1" applyFill="1" applyAlignment="1">
      <alignment vertical="top" wrapText="1"/>
      <protection/>
    </xf>
    <xf numFmtId="0" fontId="25" fillId="0" borderId="0" xfId="61" applyFont="1" applyAlignment="1">
      <alignment/>
      <protection/>
    </xf>
    <xf numFmtId="0" fontId="27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26" fillId="0" borderId="0" xfId="61" applyFont="1">
      <alignment/>
      <protection/>
    </xf>
    <xf numFmtId="0" fontId="26" fillId="0" borderId="0" xfId="61" applyFont="1" applyBorder="1">
      <alignment/>
      <protection/>
    </xf>
    <xf numFmtId="0" fontId="27" fillId="0" borderId="0" xfId="57" applyFont="1" applyFill="1" applyAlignment="1">
      <alignment horizontal="center"/>
      <protection/>
    </xf>
    <xf numFmtId="0" fontId="27" fillId="0" borderId="0" xfId="57" applyFont="1" applyFill="1">
      <alignment/>
      <protection/>
    </xf>
    <xf numFmtId="0" fontId="26" fillId="0" borderId="0" xfId="61" applyFont="1" applyBorder="1" applyAlignment="1">
      <alignment/>
      <protection/>
    </xf>
    <xf numFmtId="0" fontId="27" fillId="0" borderId="0" xfId="57" applyFont="1" applyFill="1" applyAlignment="1">
      <alignment horizontal="center" vertical="top" wrapText="1"/>
      <protection/>
    </xf>
    <xf numFmtId="0" fontId="26" fillId="0" borderId="0" xfId="61" applyFont="1" applyAlignment="1">
      <alignment/>
      <protection/>
    </xf>
    <xf numFmtId="0" fontId="30" fillId="0" borderId="0" xfId="57" applyFont="1" applyFill="1" applyAlignment="1">
      <alignment horizontal="right"/>
      <protection/>
    </xf>
    <xf numFmtId="0" fontId="31" fillId="0" borderId="10" xfId="57" applyFont="1" applyFill="1" applyBorder="1" applyAlignment="1">
      <alignment horizontal="center" vertical="top" wrapText="1"/>
      <protection/>
    </xf>
    <xf numFmtId="0" fontId="31" fillId="0" borderId="0" xfId="57" applyFont="1" applyFill="1" applyBorder="1" applyAlignment="1">
      <alignment horizontal="center" vertical="top" wrapText="1"/>
      <protection/>
    </xf>
    <xf numFmtId="49" fontId="32" fillId="0" borderId="11" xfId="57" applyNumberFormat="1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textRotation="90" wrapText="1"/>
    </xf>
    <xf numFmtId="0" fontId="27" fillId="0" borderId="15" xfId="0" applyFont="1" applyBorder="1" applyAlignment="1">
      <alignment/>
    </xf>
    <xf numFmtId="0" fontId="34" fillId="0" borderId="12" xfId="0" applyFont="1" applyBorder="1" applyAlignment="1">
      <alignment textRotation="90" wrapText="1"/>
    </xf>
    <xf numFmtId="0" fontId="34" fillId="0" borderId="16" xfId="0" applyFont="1" applyBorder="1" applyAlignment="1">
      <alignment textRotation="90" wrapText="1"/>
    </xf>
    <xf numFmtId="0" fontId="34" fillId="0" borderId="15" xfId="0" applyFont="1" applyBorder="1" applyAlignment="1">
      <alignment horizontal="center" textRotation="90" wrapText="1"/>
    </xf>
    <xf numFmtId="0" fontId="27" fillId="0" borderId="15" xfId="0" applyFont="1" applyBorder="1" applyAlignment="1">
      <alignment textRotation="90"/>
    </xf>
    <xf numFmtId="0" fontId="25" fillId="33" borderId="16" xfId="57" applyFont="1" applyFill="1" applyBorder="1" applyAlignment="1">
      <alignment vertical="top" wrapText="1"/>
      <protection/>
    </xf>
    <xf numFmtId="3" fontId="31" fillId="33" borderId="16" xfId="57" applyNumberFormat="1" applyFont="1" applyFill="1" applyBorder="1" applyAlignment="1" applyProtection="1">
      <alignment horizontal="center" vertical="top" wrapText="1"/>
      <protection/>
    </xf>
    <xf numFmtId="3" fontId="31" fillId="33" borderId="13" xfId="57" applyNumberFormat="1" applyFont="1" applyFill="1" applyBorder="1" applyAlignment="1" applyProtection="1">
      <alignment horizontal="center" vertical="top" wrapText="1"/>
      <protection/>
    </xf>
    <xf numFmtId="0" fontId="25" fillId="34" borderId="12" xfId="57" applyFont="1" applyFill="1" applyBorder="1" applyAlignment="1">
      <alignment horizontal="center" vertical="top" wrapText="1"/>
      <protection/>
    </xf>
    <xf numFmtId="0" fontId="25" fillId="34" borderId="13" xfId="57" applyFont="1" applyFill="1" applyBorder="1" applyAlignment="1">
      <alignment horizontal="center" vertical="top" wrapText="1"/>
      <protection/>
    </xf>
    <xf numFmtId="0" fontId="25" fillId="34" borderId="14" xfId="57" applyFont="1" applyFill="1" applyBorder="1" applyAlignment="1">
      <alignment horizontal="center" vertical="top" wrapText="1"/>
      <protection/>
    </xf>
    <xf numFmtId="200" fontId="35" fillId="0" borderId="16" xfId="42" applyNumberFormat="1" applyFont="1" applyFill="1" applyBorder="1" applyAlignment="1">
      <alignment vertical="center" wrapText="1"/>
    </xf>
    <xf numFmtId="200" fontId="25" fillId="0" borderId="16" xfId="42" applyNumberFormat="1" applyFont="1" applyFill="1" applyBorder="1" applyAlignment="1" applyProtection="1">
      <alignment horizontal="right" vertical="center" wrapText="1"/>
      <protection/>
    </xf>
    <xf numFmtId="200" fontId="25" fillId="0" borderId="13" xfId="42" applyNumberFormat="1" applyFont="1" applyFill="1" applyBorder="1" applyAlignment="1" applyProtection="1">
      <alignment horizontal="right" vertical="center" wrapText="1"/>
      <protection/>
    </xf>
    <xf numFmtId="200" fontId="25" fillId="0" borderId="16" xfId="42" applyNumberFormat="1" applyFont="1" applyFill="1" applyBorder="1" applyAlignment="1">
      <alignment horizontal="right" vertical="center" wrapText="1"/>
    </xf>
    <xf numFmtId="200" fontId="25" fillId="0" borderId="16" xfId="42" applyNumberFormat="1" applyFont="1" applyBorder="1" applyAlignment="1">
      <alignment horizontal="right" vertical="center"/>
    </xf>
    <xf numFmtId="200" fontId="25" fillId="0" borderId="14" xfId="42" applyNumberFormat="1" applyFont="1" applyBorder="1" applyAlignment="1">
      <alignment horizontal="right" vertical="center"/>
    </xf>
    <xf numFmtId="200" fontId="26" fillId="0" borderId="16" xfId="42" applyNumberFormat="1" applyFont="1" applyFill="1" applyBorder="1" applyAlignment="1">
      <alignment horizontal="left" vertical="center" wrapText="1"/>
    </xf>
    <xf numFmtId="200" fontId="25" fillId="33" borderId="16" xfId="42" applyNumberFormat="1" applyFont="1" applyFill="1" applyBorder="1" applyAlignment="1" applyProtection="1">
      <alignment horizontal="right" vertical="center" wrapText="1"/>
      <protection/>
    </xf>
    <xf numFmtId="200" fontId="25" fillId="33" borderId="13" xfId="42" applyNumberFormat="1" applyFont="1" applyFill="1" applyBorder="1" applyAlignment="1" applyProtection="1">
      <alignment horizontal="right" vertical="center" wrapText="1"/>
      <protection/>
    </xf>
    <xf numFmtId="200" fontId="25" fillId="33" borderId="16" xfId="42" applyNumberFormat="1" applyFont="1" applyFill="1" applyBorder="1" applyAlignment="1">
      <alignment horizontal="right" vertical="center" wrapText="1"/>
    </xf>
    <xf numFmtId="200" fontId="25" fillId="33" borderId="16" xfId="42" applyNumberFormat="1" applyFont="1" applyFill="1" applyBorder="1" applyAlignment="1">
      <alignment horizontal="right" vertical="center"/>
    </xf>
    <xf numFmtId="200" fontId="25" fillId="33" borderId="14" xfId="42" applyNumberFormat="1" applyFont="1" applyFill="1" applyBorder="1" applyAlignment="1">
      <alignment horizontal="right" vertical="center"/>
    </xf>
    <xf numFmtId="200" fontId="25" fillId="0" borderId="16" xfId="42" applyNumberFormat="1" applyFont="1" applyFill="1" applyBorder="1" applyAlignment="1">
      <alignment horizontal="left" vertical="center" wrapText="1"/>
    </xf>
    <xf numFmtId="200" fontId="25" fillId="33" borderId="13" xfId="42" applyNumberFormat="1" applyFont="1" applyFill="1" applyBorder="1" applyAlignment="1">
      <alignment horizontal="right" vertical="center" wrapText="1"/>
    </xf>
    <xf numFmtId="200" fontId="25" fillId="33" borderId="12" xfId="42" applyNumberFormat="1" applyFont="1" applyFill="1" applyBorder="1" applyAlignment="1">
      <alignment horizontal="right" vertical="center" wrapText="1"/>
    </xf>
    <xf numFmtId="200" fontId="25" fillId="0" borderId="13" xfId="42" applyNumberFormat="1" applyFont="1" applyFill="1" applyBorder="1" applyAlignment="1">
      <alignment horizontal="right" vertical="center" wrapText="1"/>
    </xf>
    <xf numFmtId="200" fontId="25" fillId="0" borderId="14" xfId="42" applyNumberFormat="1" applyFont="1" applyFill="1" applyBorder="1" applyAlignment="1">
      <alignment horizontal="right" vertical="center" wrapText="1"/>
    </xf>
    <xf numFmtId="200" fontId="26" fillId="0" borderId="0" xfId="42" applyNumberFormat="1" applyFont="1" applyFill="1" applyBorder="1" applyAlignment="1">
      <alignment horizontal="left" vertical="center" wrapText="1"/>
    </xf>
    <xf numFmtId="200" fontId="25" fillId="34" borderId="12" xfId="42" applyNumberFormat="1" applyFont="1" applyFill="1" applyBorder="1" applyAlignment="1">
      <alignment horizontal="center" vertical="center" wrapText="1"/>
    </xf>
    <xf numFmtId="200" fontId="25" fillId="34" borderId="13" xfId="42" applyNumberFormat="1" applyFont="1" applyFill="1" applyBorder="1" applyAlignment="1">
      <alignment horizontal="center" vertical="center" wrapText="1"/>
    </xf>
    <xf numFmtId="200" fontId="25" fillId="34" borderId="14" xfId="42" applyNumberFormat="1" applyFont="1" applyFill="1" applyBorder="1" applyAlignment="1">
      <alignment horizontal="center" vertical="center" wrapText="1"/>
    </xf>
    <xf numFmtId="0" fontId="35" fillId="0" borderId="0" xfId="57" applyFont="1" applyFill="1" applyBorder="1" applyAlignment="1">
      <alignment horizontal="left" vertical="top" wrapText="1"/>
      <protection/>
    </xf>
    <xf numFmtId="3" fontId="31" fillId="0" borderId="0" xfId="57" applyNumberFormat="1" applyFont="1" applyFill="1" applyBorder="1" applyAlignment="1" applyProtection="1">
      <alignment vertical="top" wrapText="1"/>
      <protection locked="0"/>
    </xf>
    <xf numFmtId="0" fontId="27" fillId="0" borderId="0" xfId="57" applyFont="1" applyFill="1" applyBorder="1" applyAlignment="1">
      <alignment vertical="top" wrapText="1"/>
      <protection/>
    </xf>
    <xf numFmtId="0" fontId="27" fillId="0" borderId="0" xfId="0" applyFont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0" xfId="57" applyFont="1" applyFill="1">
      <alignment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1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7" fillId="0" borderId="0" xfId="59" applyFont="1">
      <alignment/>
      <protection/>
    </xf>
    <xf numFmtId="0" fontId="27" fillId="0" borderId="0" xfId="59" applyFont="1" applyAlignment="1">
      <alignment horizontal="right"/>
      <protection/>
    </xf>
    <xf numFmtId="0" fontId="27" fillId="0" borderId="0" xfId="59" applyFont="1" applyAlignment="1">
      <alignment horizontal="center"/>
      <protection/>
    </xf>
    <xf numFmtId="0" fontId="27" fillId="0" borderId="0" xfId="60" applyFont="1" applyFill="1" applyAlignment="1">
      <alignment horizontal="centerContinuous"/>
      <protection/>
    </xf>
    <xf numFmtId="0" fontId="27" fillId="0" borderId="0" xfId="60" applyFont="1" applyFill="1">
      <alignment/>
      <protection/>
    </xf>
    <xf numFmtId="0" fontId="23" fillId="0" borderId="0" xfId="60" applyFont="1" applyFill="1" applyBorder="1" applyAlignment="1">
      <alignment horizontal="right"/>
      <protection/>
    </xf>
    <xf numFmtId="0" fontId="27" fillId="0" borderId="0" xfId="60" applyFont="1" applyFill="1" applyAlignment="1">
      <alignment horizontal="center"/>
      <protection/>
    </xf>
    <xf numFmtId="0" fontId="27" fillId="0" borderId="0" xfId="60" applyFont="1" applyFill="1" applyBorder="1" applyProtection="1">
      <alignment/>
      <protection locked="0"/>
    </xf>
    <xf numFmtId="0" fontId="26" fillId="0" borderId="0" xfId="60" applyFont="1" applyFill="1" applyAlignment="1">
      <alignment horizontal="right"/>
      <protection/>
    </xf>
    <xf numFmtId="14" fontId="27" fillId="0" borderId="17" xfId="60" applyNumberFormat="1" applyFont="1" applyFill="1" applyBorder="1" applyAlignment="1" applyProtection="1">
      <alignment horizontal="left"/>
      <protection locked="0"/>
    </xf>
    <xf numFmtId="0" fontId="23" fillId="0" borderId="0" xfId="60" applyFont="1" applyFill="1" applyBorder="1" applyAlignment="1">
      <alignment horizontal="left"/>
      <protection/>
    </xf>
    <xf numFmtId="14" fontId="27" fillId="0" borderId="17" xfId="60" applyNumberFormat="1" applyFont="1" applyFill="1" applyBorder="1" applyProtection="1">
      <alignment/>
      <protection locked="0"/>
    </xf>
    <xf numFmtId="0" fontId="36" fillId="0" borderId="0" xfId="60" applyFont="1" applyFill="1" applyAlignment="1">
      <alignment horizontal="centerContinuous"/>
      <protection/>
    </xf>
    <xf numFmtId="0" fontId="26" fillId="0" borderId="0" xfId="60" applyFont="1" applyFill="1" applyBorder="1" applyAlignment="1">
      <alignment horizontal="right"/>
      <protection/>
    </xf>
    <xf numFmtId="49" fontId="36" fillId="0" borderId="11" xfId="60" applyNumberFormat="1" applyFont="1" applyFill="1" applyBorder="1" applyAlignment="1">
      <alignment horizontal="center" vertical="center" wrapText="1"/>
      <protection/>
    </xf>
    <xf numFmtId="49" fontId="26" fillId="0" borderId="11" xfId="60" applyNumberFormat="1" applyFont="1" applyFill="1" applyBorder="1" applyAlignment="1">
      <alignment horizontal="center" vertical="top" wrapText="1"/>
      <protection/>
    </xf>
    <xf numFmtId="49" fontId="26" fillId="0" borderId="18" xfId="60" applyNumberFormat="1" applyFont="1" applyFill="1" applyBorder="1" applyAlignment="1">
      <alignment horizontal="center" vertical="top" wrapText="1"/>
      <protection/>
    </xf>
    <xf numFmtId="49" fontId="37" fillId="34" borderId="19" xfId="60" applyNumberFormat="1" applyFont="1" applyFill="1" applyBorder="1" applyAlignment="1">
      <alignment horizontal="center" vertical="center" wrapText="1"/>
      <protection/>
    </xf>
    <xf numFmtId="49" fontId="38" fillId="34" borderId="20" xfId="60" applyNumberFormat="1" applyFont="1" applyFill="1" applyBorder="1" applyAlignment="1">
      <alignment horizontal="center" vertical="top" wrapText="1"/>
      <protection/>
    </xf>
    <xf numFmtId="49" fontId="38" fillId="34" borderId="21" xfId="60" applyNumberFormat="1" applyFont="1" applyFill="1" applyBorder="1" applyAlignment="1">
      <alignment horizontal="center" vertical="top" wrapText="1"/>
      <protection/>
    </xf>
    <xf numFmtId="49" fontId="38" fillId="34" borderId="22" xfId="60" applyNumberFormat="1" applyFont="1" applyFill="1" applyBorder="1" applyAlignment="1">
      <alignment horizontal="center" vertical="top" wrapText="1"/>
      <protection/>
    </xf>
    <xf numFmtId="49" fontId="26" fillId="0" borderId="15" xfId="60" applyNumberFormat="1" applyFont="1" applyFill="1" applyBorder="1" applyAlignment="1">
      <alignment vertical="center" wrapText="1"/>
      <protection/>
    </xf>
    <xf numFmtId="3" fontId="27" fillId="0" borderId="15" xfId="59" applyNumberFormat="1" applyFont="1" applyFill="1" applyBorder="1" applyAlignment="1" applyProtection="1">
      <alignment horizontal="center" wrapText="1"/>
      <protection locked="0"/>
    </xf>
    <xf numFmtId="3" fontId="27" fillId="0" borderId="23" xfId="59" applyNumberFormat="1" applyFont="1" applyFill="1" applyBorder="1" applyAlignment="1" applyProtection="1">
      <alignment horizontal="center" wrapText="1"/>
      <protection locked="0"/>
    </xf>
    <xf numFmtId="49" fontId="27" fillId="0" borderId="15" xfId="60" applyNumberFormat="1" applyFont="1" applyFill="1" applyBorder="1" applyAlignment="1" applyProtection="1">
      <alignment horizontal="right" vertical="top" wrapText="1"/>
      <protection locked="0"/>
    </xf>
    <xf numFmtId="49" fontId="26" fillId="0" borderId="16" xfId="60" applyNumberFormat="1" applyFont="1" applyFill="1" applyBorder="1" applyAlignment="1">
      <alignment horizontal="left" vertical="center" wrapText="1"/>
      <protection/>
    </xf>
    <xf numFmtId="3" fontId="27" fillId="0" borderId="16" xfId="59" applyNumberFormat="1" applyFont="1" applyFill="1" applyBorder="1" applyAlignment="1" applyProtection="1">
      <alignment horizontal="center" wrapText="1"/>
      <protection locked="0"/>
    </xf>
    <xf numFmtId="3" fontId="27" fillId="0" borderId="12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vertical="top" wrapText="1"/>
      <protection/>
    </xf>
    <xf numFmtId="194" fontId="27" fillId="0" borderId="16" xfId="59" applyNumberFormat="1" applyFont="1" applyFill="1" applyBorder="1" applyAlignment="1" applyProtection="1">
      <alignment horizontal="center"/>
      <protection locked="0"/>
    </xf>
    <xf numFmtId="194" fontId="27" fillId="0" borderId="12" xfId="59" applyNumberFormat="1" applyFont="1" applyFill="1" applyBorder="1" applyAlignment="1" applyProtection="1">
      <alignment horizontal="center" wrapText="1"/>
      <protection locked="0"/>
    </xf>
    <xf numFmtId="194" fontId="27" fillId="0" borderId="16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horizontal="left" vertical="top" wrapText="1"/>
      <protection/>
    </xf>
    <xf numFmtId="0" fontId="31" fillId="0" borderId="0" xfId="59" applyFont="1" applyAlignment="1">
      <alignment horizontal="left" indent="12"/>
      <protection/>
    </xf>
    <xf numFmtId="0" fontId="31" fillId="0" borderId="0" xfId="0" applyFont="1" applyAlignment="1">
      <alignment horizontal="left" indent="12"/>
    </xf>
    <xf numFmtId="0" fontId="25" fillId="0" borderId="0" xfId="0" applyFont="1" applyAlignment="1">
      <alignment horizontal="left" indent="12"/>
    </xf>
    <xf numFmtId="0" fontId="31" fillId="0" borderId="0" xfId="0" applyFont="1" applyBorder="1" applyAlignment="1">
      <alignment horizontal="right"/>
    </xf>
    <xf numFmtId="0" fontId="27" fillId="0" borderId="0" xfId="59" applyFont="1" applyAlignment="1">
      <alignment horizontal="left"/>
      <protection/>
    </xf>
    <xf numFmtId="0" fontId="25" fillId="0" borderId="0" xfId="0" applyFont="1" applyAlignment="1">
      <alignment/>
    </xf>
    <xf numFmtId="0" fontId="31" fillId="0" borderId="0" xfId="0" applyFont="1" applyAlignment="1">
      <alignment horizontal="right"/>
    </xf>
    <xf numFmtId="0" fontId="26" fillId="0" borderId="0" xfId="0" applyFont="1" applyAlignment="1">
      <alignment/>
    </xf>
    <xf numFmtId="0" fontId="39" fillId="33" borderId="0" xfId="0" applyFont="1" applyFill="1" applyAlignment="1">
      <alignment/>
    </xf>
    <xf numFmtId="0" fontId="27" fillId="0" borderId="0" xfId="0" applyFont="1" applyAlignment="1">
      <alignment horizontal="justify" wrapText="1"/>
    </xf>
    <xf numFmtId="0" fontId="2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35" fillId="0" borderId="0" xfId="57" applyFont="1" applyFill="1" applyBorder="1" applyAlignment="1">
      <alignment horizontal="right"/>
      <protection/>
    </xf>
    <xf numFmtId="0" fontId="36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1" fillId="0" borderId="0" xfId="61" applyFont="1" applyBorder="1" applyAlignment="1">
      <alignment horizontal="center"/>
      <protection/>
    </xf>
    <xf numFmtId="49" fontId="27" fillId="0" borderId="0" xfId="61" applyNumberFormat="1" applyFont="1" applyBorder="1" applyAlignment="1">
      <alignment horizontal="left"/>
      <protection/>
    </xf>
    <xf numFmtId="0" fontId="27" fillId="0" borderId="0" xfId="61" applyFont="1" applyBorder="1">
      <alignment/>
      <protection/>
    </xf>
    <xf numFmtId="0" fontId="40" fillId="0" borderId="0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right"/>
      <protection/>
    </xf>
    <xf numFmtId="49" fontId="32" fillId="0" borderId="16" xfId="57" applyNumberFormat="1" applyFont="1" applyFill="1" applyBorder="1" applyAlignment="1">
      <alignment horizontal="center" vertical="center" wrapText="1"/>
      <protection/>
    </xf>
    <xf numFmtId="0" fontId="25" fillId="0" borderId="16" xfId="62" applyFont="1" applyBorder="1" applyAlignment="1">
      <alignment horizontal="left" vertical="top" wrapText="1"/>
      <protection/>
    </xf>
    <xf numFmtId="0" fontId="25" fillId="0" borderId="24" xfId="57" applyFont="1" applyFill="1" applyBorder="1" applyAlignment="1">
      <alignment vertical="top" wrapText="1"/>
      <protection/>
    </xf>
    <xf numFmtId="37" fontId="31" fillId="0" borderId="25" xfId="57" applyNumberFormat="1" applyFont="1" applyFill="1" applyBorder="1" applyAlignment="1" applyProtection="1">
      <alignment horizontal="center" vertical="top" wrapText="1"/>
      <protection/>
    </xf>
    <xf numFmtId="0" fontId="35" fillId="0" borderId="26" xfId="57" applyFont="1" applyFill="1" applyBorder="1" applyAlignment="1">
      <alignment vertical="top" wrapText="1"/>
      <protection/>
    </xf>
    <xf numFmtId="0" fontId="26" fillId="0" borderId="27" xfId="57" applyFont="1" applyFill="1" applyBorder="1" applyAlignment="1">
      <alignment horizontal="left" vertical="top" wrapText="1"/>
      <protection/>
    </xf>
    <xf numFmtId="3" fontId="27" fillId="0" borderId="25" xfId="57" applyNumberFormat="1" applyFont="1" applyFill="1" applyBorder="1" applyAlignment="1" applyProtection="1">
      <alignment horizontal="center" vertical="top" wrapText="1"/>
      <protection/>
    </xf>
    <xf numFmtId="37" fontId="27" fillId="0" borderId="25" xfId="57" applyNumberFormat="1" applyFont="1" applyFill="1" applyBorder="1" applyAlignment="1" applyProtection="1">
      <alignment horizontal="center" vertical="top" wrapText="1"/>
      <protection/>
    </xf>
    <xf numFmtId="0" fontId="26" fillId="0" borderId="27" xfId="57" applyFont="1" applyFill="1" applyBorder="1" applyAlignment="1">
      <alignment vertical="top" wrapText="1"/>
      <protection/>
    </xf>
    <xf numFmtId="0" fontId="26" fillId="0" borderId="26" xfId="57" applyFont="1" applyFill="1" applyBorder="1" applyAlignment="1">
      <alignment vertical="top" wrapText="1"/>
      <protection/>
    </xf>
    <xf numFmtId="0" fontId="35" fillId="0" borderId="26" xfId="57" applyFont="1" applyFill="1" applyBorder="1" applyAlignment="1">
      <alignment horizontal="left" vertical="top" wrapText="1"/>
      <protection/>
    </xf>
    <xf numFmtId="0" fontId="26" fillId="0" borderId="26" xfId="57" applyFont="1" applyFill="1" applyBorder="1" applyAlignment="1">
      <alignment horizontal="left" vertical="top" wrapText="1"/>
      <protection/>
    </xf>
    <xf numFmtId="0" fontId="26" fillId="0" borderId="27" xfId="57" applyFont="1" applyFill="1" applyBorder="1" applyAlignment="1" quotePrefix="1">
      <alignment horizontal="left" vertical="top" wrapText="1"/>
      <protection/>
    </xf>
    <xf numFmtId="3" fontId="31" fillId="0" borderId="28" xfId="57" applyNumberFormat="1" applyFont="1" applyFill="1" applyBorder="1" applyAlignment="1" applyProtection="1">
      <alignment horizontal="center" vertical="top" wrapText="1"/>
      <protection locked="0"/>
    </xf>
    <xf numFmtId="37" fontId="27" fillId="0" borderId="29" xfId="57" applyNumberFormat="1" applyFont="1" applyFill="1" applyBorder="1" applyAlignment="1" applyProtection="1">
      <alignment horizontal="center" vertical="top" wrapText="1"/>
      <protection/>
    </xf>
    <xf numFmtId="37" fontId="27" fillId="0" borderId="30" xfId="57" applyNumberFormat="1" applyFont="1" applyFill="1" applyBorder="1" applyAlignment="1" applyProtection="1">
      <alignment horizontal="center" vertical="top" wrapText="1"/>
      <protection/>
    </xf>
    <xf numFmtId="3" fontId="27" fillId="0" borderId="28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57" applyFont="1" applyFill="1" applyBorder="1" applyAlignment="1">
      <alignment vertical="top" wrapText="1"/>
      <protection/>
    </xf>
    <xf numFmtId="3" fontId="27" fillId="0" borderId="32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57" applyFont="1" applyFill="1" applyBorder="1" applyAlignment="1">
      <alignment vertical="top" wrapText="1"/>
      <protection/>
    </xf>
    <xf numFmtId="3" fontId="27" fillId="0" borderId="33" xfId="57" applyNumberFormat="1" applyFont="1" applyFill="1" applyBorder="1" applyAlignment="1" applyProtection="1">
      <alignment horizontal="center" vertical="top" wrapText="1"/>
      <protection locked="0"/>
    </xf>
    <xf numFmtId="3" fontId="31" fillId="0" borderId="34" xfId="57" applyNumberFormat="1" applyFont="1" applyFill="1" applyBorder="1" applyAlignment="1" applyProtection="1">
      <alignment horizontal="center" vertical="top" wrapText="1"/>
      <protection/>
    </xf>
    <xf numFmtId="3" fontId="27" fillId="0" borderId="30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57" applyFont="1" applyFill="1" applyBorder="1" applyAlignment="1">
      <alignment horizontal="left" vertical="top" wrapText="1"/>
      <protection/>
    </xf>
    <xf numFmtId="37" fontId="27" fillId="0" borderId="16" xfId="57" applyNumberFormat="1" applyFont="1" applyFill="1" applyBorder="1" applyAlignment="1" applyProtection="1">
      <alignment horizontal="center" vertical="top" wrapText="1"/>
      <protection/>
    </xf>
    <xf numFmtId="0" fontId="26" fillId="0" borderId="15" xfId="57" applyFont="1" applyFill="1" applyBorder="1" applyAlignment="1">
      <alignment horizontal="left" vertical="top" wrapText="1"/>
      <protection/>
    </xf>
    <xf numFmtId="0" fontId="27" fillId="0" borderId="16" xfId="0" applyFont="1" applyBorder="1" applyAlignment="1">
      <alignment/>
    </xf>
    <xf numFmtId="0" fontId="25" fillId="0" borderId="16" xfId="57" applyFont="1" applyFill="1" applyBorder="1" applyAlignment="1">
      <alignment vertical="top" wrapText="1"/>
      <protection/>
    </xf>
    <xf numFmtId="3" fontId="31" fillId="0" borderId="35" xfId="57" applyNumberFormat="1" applyFont="1" applyFill="1" applyBorder="1" applyAlignment="1" applyProtection="1">
      <alignment horizontal="center" vertical="top" wrapText="1"/>
      <protection/>
    </xf>
    <xf numFmtId="3" fontId="27" fillId="0" borderId="0" xfId="0" applyNumberFormat="1" applyFont="1" applyAlignment="1">
      <alignment/>
    </xf>
    <xf numFmtId="0" fontId="26" fillId="0" borderId="36" xfId="57" applyFont="1" applyFill="1" applyBorder="1" applyAlignment="1">
      <alignment vertical="top" wrapText="1"/>
      <protection/>
    </xf>
    <xf numFmtId="3" fontId="27" fillId="0" borderId="16" xfId="0" applyNumberFormat="1" applyFont="1" applyBorder="1" applyAlignment="1">
      <alignment horizontal="center"/>
    </xf>
    <xf numFmtId="3" fontId="31" fillId="0" borderId="36" xfId="57" applyNumberFormat="1" applyFont="1" applyFill="1" applyBorder="1" applyAlignment="1" applyProtection="1">
      <alignment horizontal="center" vertical="top" wrapText="1"/>
      <protection locked="0"/>
    </xf>
    <xf numFmtId="3" fontId="31" fillId="0" borderId="37" xfId="57" applyNumberFormat="1" applyFont="1" applyFill="1" applyBorder="1" applyAlignment="1" applyProtection="1">
      <alignment horizontal="center" vertical="top" wrapText="1"/>
      <protection/>
    </xf>
    <xf numFmtId="0" fontId="26" fillId="0" borderId="38" xfId="57" applyFont="1" applyFill="1" applyBorder="1" applyAlignment="1">
      <alignment vertical="top" wrapText="1"/>
      <protection/>
    </xf>
    <xf numFmtId="3" fontId="31" fillId="0" borderId="16" xfId="57" applyNumberFormat="1" applyFont="1" applyFill="1" applyBorder="1" applyAlignment="1" applyProtection="1">
      <alignment horizontal="center" vertical="top" wrapText="1"/>
      <protection/>
    </xf>
    <xf numFmtId="3" fontId="31" fillId="0" borderId="38" xfId="57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Alignment="1">
      <alignment/>
    </xf>
    <xf numFmtId="0" fontId="32" fillId="0" borderId="0" xfId="0" applyFont="1" applyBorder="1" applyAlignment="1">
      <alignment/>
    </xf>
    <xf numFmtId="0" fontId="27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42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31" fillId="0" borderId="0" xfId="62" applyFont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0" xfId="62" applyFont="1" applyBorder="1" applyAlignment="1">
      <alignment horizontal="center"/>
      <protection/>
    </xf>
    <xf numFmtId="0" fontId="23" fillId="0" borderId="0" xfId="62" applyFont="1" applyBorder="1" applyAlignment="1">
      <alignment horizontal="center"/>
      <protection/>
    </xf>
    <xf numFmtId="0" fontId="43" fillId="0" borderId="0" xfId="62" applyFont="1" applyAlignment="1">
      <alignment horizontal="right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vertical="top" wrapText="1"/>
    </xf>
    <xf numFmtId="0" fontId="25" fillId="0" borderId="12" xfId="62" applyFont="1" applyBorder="1" applyAlignment="1">
      <alignment horizontal="center" vertical="top" wrapText="1"/>
      <protection/>
    </xf>
    <xf numFmtId="0" fontId="26" fillId="0" borderId="39" xfId="62" applyFont="1" applyBorder="1" applyAlignment="1">
      <alignment horizontal="center"/>
      <protection/>
    </xf>
    <xf numFmtId="3" fontId="27" fillId="0" borderId="40" xfId="62" applyNumberFormat="1" applyFont="1" applyBorder="1" applyAlignment="1">
      <alignment horizontal="center"/>
      <protection/>
    </xf>
    <xf numFmtId="0" fontId="26" fillId="0" borderId="41" xfId="62" applyFont="1" applyBorder="1" applyAlignment="1">
      <alignment horizontal="center"/>
      <protection/>
    </xf>
    <xf numFmtId="37" fontId="27" fillId="0" borderId="42" xfId="62" applyNumberFormat="1" applyFont="1" applyBorder="1" applyAlignment="1">
      <alignment horizontal="center"/>
      <protection/>
    </xf>
    <xf numFmtId="0" fontId="25" fillId="0" borderId="41" xfId="62" applyFont="1" applyBorder="1" applyAlignment="1">
      <alignment horizontal="center"/>
      <protection/>
    </xf>
    <xf numFmtId="3" fontId="31" fillId="0" borderId="42" xfId="62" applyNumberFormat="1" applyFont="1" applyBorder="1" applyAlignment="1">
      <alignment horizontal="center"/>
      <protection/>
    </xf>
    <xf numFmtId="0" fontId="27" fillId="0" borderId="42" xfId="62" applyFont="1" applyBorder="1" applyAlignment="1">
      <alignment horizontal="center"/>
      <protection/>
    </xf>
    <xf numFmtId="3" fontId="27" fillId="0" borderId="42" xfId="62" applyNumberFormat="1" applyFont="1" applyBorder="1" applyAlignment="1">
      <alignment horizontal="center"/>
      <protection/>
    </xf>
    <xf numFmtId="0" fontId="26" fillId="0" borderId="41" xfId="62" applyFont="1" applyBorder="1" applyAlignment="1">
      <alignment horizontal="center" vertical="center" wrapText="1"/>
      <protection/>
    </xf>
    <xf numFmtId="37" fontId="31" fillId="0" borderId="42" xfId="62" applyNumberFormat="1" applyFont="1" applyBorder="1" applyAlignment="1">
      <alignment horizontal="center"/>
      <protection/>
    </xf>
    <xf numFmtId="0" fontId="27" fillId="0" borderId="41" xfId="62" applyFont="1" applyBorder="1" applyAlignment="1">
      <alignment horizontal="center" vertical="center"/>
      <protection/>
    </xf>
    <xf numFmtId="0" fontId="26" fillId="0" borderId="41" xfId="62" applyFont="1" applyBorder="1" applyAlignment="1">
      <alignment horizontal="center" vertical="center"/>
      <protection/>
    </xf>
    <xf numFmtId="0" fontId="31" fillId="0" borderId="41" xfId="62" applyFont="1" applyBorder="1" applyAlignment="1">
      <alignment horizontal="center" vertical="center"/>
      <protection/>
    </xf>
    <xf numFmtId="0" fontId="26" fillId="0" borderId="43" xfId="62" applyFont="1" applyBorder="1" applyAlignment="1">
      <alignment horizontal="center" vertical="center"/>
      <protection/>
    </xf>
    <xf numFmtId="37" fontId="31" fillId="0" borderId="44" xfId="62" applyNumberFormat="1" applyFont="1" applyBorder="1" applyAlignment="1">
      <alignment horizontal="center"/>
      <protection/>
    </xf>
    <xf numFmtId="37" fontId="31" fillId="0" borderId="45" xfId="62" applyNumberFormat="1" applyFont="1" applyBorder="1" applyAlignment="1">
      <alignment horizontal="center"/>
      <protection/>
    </xf>
    <xf numFmtId="0" fontId="26" fillId="0" borderId="43" xfId="62" applyFont="1" applyBorder="1" applyAlignment="1">
      <alignment horizontal="center" vertical="center" wrapText="1"/>
      <protection/>
    </xf>
    <xf numFmtId="0" fontId="27" fillId="0" borderId="44" xfId="62" applyFont="1" applyBorder="1" applyAlignment="1">
      <alignment horizontal="center"/>
      <protection/>
    </xf>
    <xf numFmtId="0" fontId="27" fillId="0" borderId="44" xfId="62" applyFont="1" applyBorder="1">
      <alignment/>
      <protection/>
    </xf>
    <xf numFmtId="0" fontId="27" fillId="0" borderId="45" xfId="62" applyFont="1" applyBorder="1">
      <alignment/>
      <protection/>
    </xf>
    <xf numFmtId="0" fontId="26" fillId="0" borderId="46" xfId="62" applyFont="1" applyBorder="1" applyAlignment="1">
      <alignment horizontal="center" vertical="center"/>
      <protection/>
    </xf>
    <xf numFmtId="0" fontId="27" fillId="0" borderId="47" xfId="62" applyFont="1" applyBorder="1" applyAlignment="1">
      <alignment horizontal="center"/>
      <protection/>
    </xf>
    <xf numFmtId="0" fontId="27" fillId="0" borderId="47" xfId="62" applyFont="1" applyBorder="1">
      <alignment/>
      <protection/>
    </xf>
    <xf numFmtId="0" fontId="27" fillId="0" borderId="48" xfId="62" applyFont="1" applyBorder="1">
      <alignment/>
      <protection/>
    </xf>
    <xf numFmtId="0" fontId="31" fillId="0" borderId="0" xfId="0" applyFont="1" applyAlignment="1">
      <alignment/>
    </xf>
    <xf numFmtId="0" fontId="27" fillId="0" borderId="0" xfId="58" applyFont="1">
      <alignment/>
      <protection/>
    </xf>
    <xf numFmtId="0" fontId="26" fillId="0" borderId="0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6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7" fillId="0" borderId="0" xfId="61" applyFont="1" applyBorder="1" applyAlignment="1">
      <alignment horizontal="center"/>
      <protection/>
    </xf>
    <xf numFmtId="49" fontId="27" fillId="0" borderId="10" xfId="61" applyNumberFormat="1" applyFont="1" applyBorder="1" applyAlignment="1">
      <alignment horizontal="left"/>
      <protection/>
    </xf>
    <xf numFmtId="0" fontId="27" fillId="0" borderId="10" xfId="61" applyFont="1" applyBorder="1">
      <alignment/>
      <protection/>
    </xf>
    <xf numFmtId="0" fontId="41" fillId="0" borderId="10" xfId="61" applyFont="1" applyBorder="1" applyAlignment="1">
      <alignment horizontal="right"/>
      <protection/>
    </xf>
    <xf numFmtId="49" fontId="27" fillId="0" borderId="16" xfId="61" applyNumberFormat="1" applyFont="1" applyBorder="1" applyAlignment="1">
      <alignment horizontal="left" vertical="top" wrapText="1"/>
      <protection/>
    </xf>
    <xf numFmtId="0" fontId="31" fillId="0" borderId="16" xfId="61" applyFont="1" applyBorder="1" applyAlignment="1">
      <alignment horizontal="center" vertical="center" wrapText="1"/>
      <protection/>
    </xf>
    <xf numFmtId="0" fontId="31" fillId="0" borderId="16" xfId="61" applyFont="1" applyBorder="1" applyAlignment="1">
      <alignment horizontal="center" vertical="top" wrapText="1"/>
      <protection/>
    </xf>
    <xf numFmtId="49" fontId="31" fillId="0" borderId="16" xfId="61" applyNumberFormat="1" applyFont="1" applyBorder="1" applyAlignment="1">
      <alignment horizontal="left"/>
      <protection/>
    </xf>
    <xf numFmtId="0" fontId="31" fillId="0" borderId="16" xfId="61" applyFont="1" applyBorder="1">
      <alignment/>
      <protection/>
    </xf>
    <xf numFmtId="0" fontId="29" fillId="0" borderId="16" xfId="61" applyFont="1" applyBorder="1">
      <alignment/>
      <protection/>
    </xf>
    <xf numFmtId="0" fontId="27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/>
      <protection/>
    </xf>
    <xf numFmtId="0" fontId="26" fillId="0" borderId="16" xfId="61" applyFont="1" applyBorder="1" applyAlignment="1">
      <alignment wrapText="1"/>
      <protection/>
    </xf>
    <xf numFmtId="3" fontId="29" fillId="0" borderId="16" xfId="61" applyNumberFormat="1" applyFont="1" applyBorder="1">
      <alignment/>
      <protection/>
    </xf>
    <xf numFmtId="0" fontId="26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 vertical="top"/>
      <protection/>
    </xf>
    <xf numFmtId="0" fontId="26" fillId="0" borderId="16" xfId="61" applyFont="1" applyBorder="1" applyAlignment="1">
      <alignment vertical="top" wrapText="1"/>
      <protection/>
    </xf>
    <xf numFmtId="0" fontId="35" fillId="0" borderId="16" xfId="61" applyFont="1" applyBorder="1">
      <alignment/>
      <protection/>
    </xf>
    <xf numFmtId="49" fontId="25" fillId="0" borderId="16" xfId="61" applyNumberFormat="1" applyFont="1" applyBorder="1" applyAlignment="1">
      <alignment horizontal="left"/>
      <protection/>
    </xf>
    <xf numFmtId="0" fontId="25" fillId="0" borderId="16" xfId="61" applyFont="1" applyBorder="1">
      <alignment/>
      <protection/>
    </xf>
    <xf numFmtId="3" fontId="27" fillId="0" borderId="16" xfId="0" applyNumberFormat="1" applyFont="1" applyBorder="1" applyAlignment="1">
      <alignment/>
    </xf>
    <xf numFmtId="3" fontId="32" fillId="0" borderId="16" xfId="61" applyNumberFormat="1" applyFont="1" applyBorder="1">
      <alignment/>
      <protection/>
    </xf>
    <xf numFmtId="0" fontId="30" fillId="0" borderId="16" xfId="61" applyFont="1" applyBorder="1">
      <alignment/>
      <protection/>
    </xf>
    <xf numFmtId="0" fontId="3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Print Rep-III quarter" xfId="59"/>
    <cellStyle name="Normal_Sheet1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8</xdr:col>
      <xdr:colOff>904875</xdr:colOff>
      <xdr:row>24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61925"/>
          <a:ext cx="569595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 àõìÎ-ի 
</a:t>
          </a:r>
          <a:r>
            <a:rPr lang="en-US" cap="none" sz="1100" b="1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üÇÝ³Ý³ë³Ï³Ý Ñ³ßí»ïíáõÃÛáõÝÝ»ñÇÝ ÏÇó Í³ÝáÃ³·ñáõÃÛáõÝÝ»ñ
</a:t>
          </a:r>
          <a:r>
            <a:rPr lang="en-US" cap="none" sz="1100" b="1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àõìÎ-Ý ·ïÝíáõÙ ¿ ù.¾çÙÇ³ÍÇÝ,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´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³Õñ³ÙÛ³Ý 2/1 Ñ³ëó»áõÙ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áõÝÇ »ñ»ù Ý»ñÏ³Û³óáõóãáõÃÛáõÝÝ»ñ` êï»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³Ý³í³Ý, ì³ñ¹»ÝÇë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ºÕ»·Ý³Óáñ ù³Õ³ùÝ»ñáõÙ: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àõìÎ-Ç ýÇÝ³Ýë³Ï³Ý Ñ³ßí»ïíáõÃÛáõÝÝ»ñÁ Ï³½Ùí»É »Ý Ñ³Ù³Ó³ÛÝ ýÇÝ³Ýë³Ï³Ý Ñ³ßí»ïíáõÃÛáõÝÝ»ñÇ ÙÇç³½·³ÛÇÝ ëï³Ý¹³ñïÝ»ñÇ: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àõìÎ–áõÙ Ñ³ßí³å³Ñ³Ï³Ý Ñ³ßí³éáõÙÁ Çñ³Ï³Ý³óíáõÙ ¿` Õ»Ï³í³ñí»Éáí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Ð³ßí³å³Ñ³Ï³Ý Ñ³ßí³éÙ³Ý Ù³ëÇÝ¦ ÐÐ ûñ»Ýùáí, ÐÐ Î»ÝïñáÝ³Ï³Ý µ³ÝÏÇ ÏáÕÙÇó Ñ³ëï³ïí³Í ÝáñÙ³ïÇí ³Ïï»ñáí, ÇÝãå»ë Ý³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¾ÎÈúü àõìÎ-Ç Ð³ßí³å³Ñ³Ï³Ý Ñ³ßí³éÙ³Ý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ù³Õ³ù³Ï³ÝáõÃÛ³Ý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å³Ñ³ÝçÝ»ñáí: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àõìÎ-ի ³ßË³ïáÕÝ»ñÇ  Ãí³ù³Ý³ÏÁ 2013թ. »ñÏñáñ¹ »é³ÙëÛ³ÏÇ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í»ñçáõÙ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Ï³½Ùում ¿ 22  Ù³ñ¹: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àõìÎ-Ç ÇÝï»ñÝ»ï³ÛÇÝ Ñ³ëó»Ý ¿ www.eclof-uco.am, áñï»Õ ï»Õ³¹ñí³Í »Ý  àõìÎ-Ç  ýÇÝ³Ýë³Ï³Ý Ñ³ßí»ïíáõÃÛáõÝÝ»ñÇ ³ÙµáÕç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³Ã»ÃÁ (Ý»ñ³éÛ³É ÏÇó Í³ÝáÃ³·ñáõÃÛáõÝÁ), ³áõ¹ÇïÇ »½ñ³Ï³óáõÃÛáõÝÁ, í³ñÏ»ñÇ ïñ³Ù³¹ñÙ³Ý  å³ÛÙ³ÝÝ»ñÁ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ë³Ï³·Ý»ñÁ: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¾ÎÈúü àõìÎ-Ç  Î³ÝáÝ³¹ñ³Ï³Ý Ï³åÇï³ÉÁ 30.06.2013թ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դրությամբ 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Ï³½Ùáõմ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է 538,378,818 ՀՀ դրամ: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ì³ñÏ³ÛÇÝ Ï³½Ù³Ï»ñåáõÃÛ³Ý     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2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2.00390625" style="7" customWidth="1"/>
    <col min="2" max="2" width="9.140625" style="7" hidden="1" customWidth="1"/>
    <col min="3" max="3" width="4.7109375" style="7" customWidth="1"/>
    <col min="4" max="4" width="53.28125" style="7" customWidth="1"/>
    <col min="5" max="5" width="12.8515625" style="7" bestFit="1" customWidth="1"/>
    <col min="6" max="6" width="13.57421875" style="7" customWidth="1"/>
    <col min="7" max="16384" width="9.140625" style="7" customWidth="1"/>
  </cols>
  <sheetData>
    <row r="1" spans="3:7" ht="12.75">
      <c r="C1" s="210"/>
      <c r="D1" s="210"/>
      <c r="E1" s="210"/>
      <c r="F1" s="6" t="s">
        <v>170</v>
      </c>
      <c r="G1" s="211"/>
    </row>
    <row r="2" spans="3:6" ht="12.75">
      <c r="C2" s="210"/>
      <c r="D2" s="210"/>
      <c r="E2" s="210"/>
      <c r="F2" s="212"/>
    </row>
    <row r="3" spans="3:6" ht="16.5">
      <c r="C3" s="213" t="s">
        <v>149</v>
      </c>
      <c r="D3" s="213"/>
      <c r="E3" s="213"/>
      <c r="F3" s="213"/>
    </row>
    <row r="4" spans="3:6" ht="16.5">
      <c r="C4" s="123"/>
      <c r="D4" s="214" t="s">
        <v>169</v>
      </c>
      <c r="E4" s="214"/>
      <c r="F4" s="214"/>
    </row>
    <row r="5" spans="3:7" ht="12.75">
      <c r="C5" s="175" t="s">
        <v>250</v>
      </c>
      <c r="D5" s="175"/>
      <c r="E5" s="175"/>
      <c r="F5" s="175"/>
      <c r="G5" s="175"/>
    </row>
    <row r="6" spans="3:7" ht="17.25" customHeight="1">
      <c r="C6" s="177" t="s">
        <v>224</v>
      </c>
      <c r="D6" s="177"/>
      <c r="E6" s="177"/>
      <c r="F6" s="177"/>
      <c r="G6" s="215"/>
    </row>
    <row r="7" spans="3:6" ht="12.75">
      <c r="C7" s="216" t="s">
        <v>255</v>
      </c>
      <c r="D7" s="216"/>
      <c r="E7" s="216"/>
      <c r="F7" s="216"/>
    </row>
    <row r="8" spans="3:6" ht="12.75">
      <c r="C8" s="217"/>
      <c r="D8" s="218"/>
      <c r="E8" s="218"/>
      <c r="F8" s="219" t="s">
        <v>85</v>
      </c>
    </row>
    <row r="9" spans="3:6" ht="51">
      <c r="C9" s="220"/>
      <c r="D9" s="221" t="s">
        <v>0</v>
      </c>
      <c r="E9" s="222" t="s">
        <v>235</v>
      </c>
      <c r="F9" s="222" t="s">
        <v>236</v>
      </c>
    </row>
    <row r="10" spans="3:6" ht="14.25">
      <c r="C10" s="223">
        <v>1</v>
      </c>
      <c r="D10" s="224" t="s">
        <v>7</v>
      </c>
      <c r="E10" s="225"/>
      <c r="F10" s="226"/>
    </row>
    <row r="11" spans="3:7" ht="14.25">
      <c r="C11" s="227">
        <v>1.1</v>
      </c>
      <c r="D11" s="228" t="s">
        <v>98</v>
      </c>
      <c r="E11" s="229">
        <v>9287</v>
      </c>
      <c r="F11" s="229">
        <v>7006</v>
      </c>
      <c r="G11" s="158"/>
    </row>
    <row r="12" spans="3:6" ht="24">
      <c r="C12" s="227" t="s">
        <v>99</v>
      </c>
      <c r="D12" s="228" t="s">
        <v>168</v>
      </c>
      <c r="E12" s="229"/>
      <c r="F12" s="229"/>
    </row>
    <row r="13" spans="3:6" ht="14.25">
      <c r="C13" s="227" t="s">
        <v>44</v>
      </c>
      <c r="D13" s="230" t="s">
        <v>100</v>
      </c>
      <c r="E13" s="229">
        <v>172000</v>
      </c>
      <c r="F13" s="229">
        <v>108900</v>
      </c>
    </row>
    <row r="14" spans="3:6" ht="14.25">
      <c r="C14" s="227" t="s">
        <v>45</v>
      </c>
      <c r="D14" s="230" t="s">
        <v>23</v>
      </c>
      <c r="E14" s="229"/>
      <c r="F14" s="229"/>
    </row>
    <row r="15" spans="3:6" ht="14.25">
      <c r="C15" s="227" t="s">
        <v>46</v>
      </c>
      <c r="D15" s="230" t="s">
        <v>8</v>
      </c>
      <c r="E15" s="229">
        <v>993705</v>
      </c>
      <c r="F15" s="229">
        <v>953753</v>
      </c>
    </row>
    <row r="16" spans="3:6" ht="14.25">
      <c r="C16" s="227" t="s">
        <v>47</v>
      </c>
      <c r="D16" s="230" t="s">
        <v>48</v>
      </c>
      <c r="E16" s="229"/>
      <c r="F16" s="229"/>
    </row>
    <row r="17" spans="3:6" ht="14.25">
      <c r="C17" s="227" t="s">
        <v>61</v>
      </c>
      <c r="D17" s="230" t="s">
        <v>101</v>
      </c>
      <c r="E17" s="229"/>
      <c r="F17" s="229"/>
    </row>
    <row r="18" spans="3:6" ht="14.25">
      <c r="C18" s="227" t="s">
        <v>62</v>
      </c>
      <c r="D18" s="230" t="s">
        <v>66</v>
      </c>
      <c r="E18" s="225"/>
      <c r="F18" s="229"/>
    </row>
    <row r="19" spans="3:6" ht="14.25">
      <c r="C19" s="227" t="s">
        <v>63</v>
      </c>
      <c r="D19" s="230" t="s">
        <v>64</v>
      </c>
      <c r="E19" s="229"/>
      <c r="F19" s="229"/>
    </row>
    <row r="20" spans="3:6" ht="14.25">
      <c r="C20" s="231" t="s">
        <v>9</v>
      </c>
      <c r="D20" s="232" t="s">
        <v>49</v>
      </c>
      <c r="E20" s="229"/>
      <c r="F20" s="229"/>
    </row>
    <row r="21" spans="3:6" ht="36">
      <c r="C21" s="231" t="s">
        <v>65</v>
      </c>
      <c r="D21" s="232" t="s">
        <v>147</v>
      </c>
      <c r="E21" s="229">
        <v>6980</v>
      </c>
      <c r="F21" s="229">
        <v>6974</v>
      </c>
    </row>
    <row r="22" spans="3:6" ht="14.25">
      <c r="C22" s="227" t="s">
        <v>67</v>
      </c>
      <c r="D22" s="230" t="s">
        <v>30</v>
      </c>
      <c r="E22" s="229">
        <v>6585</v>
      </c>
      <c r="F22" s="229">
        <v>8396</v>
      </c>
    </row>
    <row r="23" spans="3:6" ht="14.25">
      <c r="C23" s="227" t="s">
        <v>24</v>
      </c>
      <c r="D23" s="230" t="s">
        <v>102</v>
      </c>
      <c r="E23" s="229"/>
      <c r="F23" s="229"/>
    </row>
    <row r="24" spans="3:6" ht="14.25">
      <c r="C24" s="227" t="s">
        <v>25</v>
      </c>
      <c r="D24" s="230" t="s">
        <v>78</v>
      </c>
      <c r="E24" s="229">
        <v>16141</v>
      </c>
      <c r="F24" s="229">
        <v>4236</v>
      </c>
    </row>
    <row r="25" spans="3:6" ht="14.25">
      <c r="C25" s="227" t="s">
        <v>26</v>
      </c>
      <c r="D25" s="230" t="s">
        <v>36</v>
      </c>
      <c r="E25" s="229">
        <v>38394</v>
      </c>
      <c r="F25" s="229">
        <v>20349</v>
      </c>
    </row>
    <row r="26" spans="3:6" ht="14.25" customHeight="1">
      <c r="C26" s="227"/>
      <c r="D26" s="233" t="s">
        <v>20</v>
      </c>
      <c r="E26" s="229">
        <f>SUM(E11:E25)</f>
        <v>1243092</v>
      </c>
      <c r="F26" s="229">
        <f>SUM(F11:F25)</f>
        <v>1109614</v>
      </c>
    </row>
    <row r="27" spans="3:6" ht="12.75">
      <c r="C27" s="234">
        <v>2</v>
      </c>
      <c r="D27" s="235" t="s">
        <v>10</v>
      </c>
      <c r="E27" s="155"/>
      <c r="F27" s="155"/>
    </row>
    <row r="28" spans="3:6" ht="12.75">
      <c r="C28" s="227" t="s">
        <v>103</v>
      </c>
      <c r="D28" s="230" t="s">
        <v>104</v>
      </c>
      <c r="E28" s="236"/>
      <c r="F28" s="236"/>
    </row>
    <row r="29" spans="3:6" ht="12.75">
      <c r="C29" s="227" t="s">
        <v>105</v>
      </c>
      <c r="D29" s="230" t="s">
        <v>68</v>
      </c>
      <c r="E29" s="155"/>
      <c r="F29" s="155"/>
    </row>
    <row r="30" spans="3:6" ht="14.25">
      <c r="C30" s="227" t="s">
        <v>106</v>
      </c>
      <c r="D30" s="230" t="s">
        <v>107</v>
      </c>
      <c r="E30" s="229">
        <v>550110</v>
      </c>
      <c r="F30" s="229">
        <v>486434</v>
      </c>
    </row>
    <row r="31" spans="3:6" ht="14.25">
      <c r="C31" s="227" t="s">
        <v>27</v>
      </c>
      <c r="D31" s="228" t="s">
        <v>108</v>
      </c>
      <c r="E31" s="229">
        <v>1077</v>
      </c>
      <c r="F31" s="229"/>
    </row>
    <row r="32" spans="3:6" ht="14.25">
      <c r="C32" s="227" t="s">
        <v>69</v>
      </c>
      <c r="D32" s="230" t="s">
        <v>72</v>
      </c>
      <c r="E32" s="229">
        <v>310</v>
      </c>
      <c r="F32" s="229">
        <v>220</v>
      </c>
    </row>
    <row r="33" spans="3:6" ht="14.25">
      <c r="C33" s="227" t="s">
        <v>70</v>
      </c>
      <c r="D33" s="230" t="s">
        <v>109</v>
      </c>
      <c r="E33" s="229"/>
      <c r="F33" s="229"/>
    </row>
    <row r="34" spans="3:6" ht="14.25">
      <c r="C34" s="227" t="s">
        <v>71</v>
      </c>
      <c r="D34" s="230" t="s">
        <v>50</v>
      </c>
      <c r="E34" s="229"/>
      <c r="F34" s="229"/>
    </row>
    <row r="35" spans="3:6" ht="14.25">
      <c r="C35" s="227" t="s">
        <v>73</v>
      </c>
      <c r="D35" s="230" t="s">
        <v>11</v>
      </c>
      <c r="E35" s="229"/>
      <c r="F35" s="229"/>
    </row>
    <row r="36" spans="3:6" ht="14.25">
      <c r="C36" s="227" t="s">
        <v>110</v>
      </c>
      <c r="D36" s="230" t="s">
        <v>79</v>
      </c>
      <c r="E36" s="229"/>
      <c r="F36" s="229"/>
    </row>
    <row r="37" spans="3:6" ht="14.25">
      <c r="C37" s="227" t="s">
        <v>28</v>
      </c>
      <c r="D37" s="230" t="s">
        <v>37</v>
      </c>
      <c r="E37" s="229">
        <v>9115</v>
      </c>
      <c r="F37" s="229">
        <v>9226</v>
      </c>
    </row>
    <row r="38" spans="3:6" ht="14.25">
      <c r="C38" s="227" t="s">
        <v>29</v>
      </c>
      <c r="D38" s="230" t="s">
        <v>12</v>
      </c>
      <c r="E38" s="229">
        <v>81485</v>
      </c>
      <c r="F38" s="229">
        <v>75355</v>
      </c>
    </row>
    <row r="39" spans="3:6" ht="14.25">
      <c r="C39" s="227"/>
      <c r="D39" s="233" t="s">
        <v>86</v>
      </c>
      <c r="E39" s="237">
        <f>SUM(E28:E38)</f>
        <v>642097</v>
      </c>
      <c r="F39" s="237">
        <f>SUM(F28:F38)</f>
        <v>571235</v>
      </c>
    </row>
    <row r="40" spans="3:6" ht="14.25">
      <c r="C40" s="234">
        <v>3</v>
      </c>
      <c r="D40" s="235" t="s">
        <v>13</v>
      </c>
      <c r="E40" s="229"/>
      <c r="F40" s="229"/>
    </row>
    <row r="41" spans="3:6" ht="14.25">
      <c r="C41" s="227">
        <v>3.1</v>
      </c>
      <c r="D41" s="230" t="s">
        <v>14</v>
      </c>
      <c r="E41" s="229">
        <v>538379</v>
      </c>
      <c r="F41" s="229">
        <v>515707</v>
      </c>
    </row>
    <row r="42" spans="3:6" ht="14.25">
      <c r="C42" s="227" t="s">
        <v>111</v>
      </c>
      <c r="D42" s="230" t="s">
        <v>51</v>
      </c>
      <c r="E42" s="229"/>
      <c r="F42" s="229"/>
    </row>
    <row r="43" spans="3:6" ht="14.25">
      <c r="C43" s="227" t="s">
        <v>165</v>
      </c>
      <c r="D43" s="230" t="s">
        <v>15</v>
      </c>
      <c r="E43" s="229"/>
      <c r="F43" s="229"/>
    </row>
    <row r="44" spans="3:6" ht="14.25">
      <c r="C44" s="227" t="s">
        <v>166</v>
      </c>
      <c r="D44" s="230" t="s">
        <v>16</v>
      </c>
      <c r="E44" s="229"/>
      <c r="F44" s="229"/>
    </row>
    <row r="45" spans="3:7" ht="14.25">
      <c r="C45" s="227" t="s">
        <v>167</v>
      </c>
      <c r="D45" s="230" t="s">
        <v>52</v>
      </c>
      <c r="E45" s="229">
        <v>62616</v>
      </c>
      <c r="F45" s="229">
        <v>22672</v>
      </c>
      <c r="G45" s="158"/>
    </row>
    <row r="46" spans="3:6" ht="14.25">
      <c r="C46" s="227"/>
      <c r="D46" s="238" t="s">
        <v>87</v>
      </c>
      <c r="E46" s="237">
        <f>E41+E42+E45</f>
        <v>600995</v>
      </c>
      <c r="F46" s="237">
        <f>F41+F42+F45</f>
        <v>538379</v>
      </c>
    </row>
    <row r="47" spans="3:6" ht="14.25">
      <c r="C47" s="227"/>
      <c r="D47" s="233" t="s">
        <v>88</v>
      </c>
      <c r="E47" s="237">
        <f>E46+E39</f>
        <v>1243092</v>
      </c>
      <c r="F47" s="237">
        <f>F46+F39</f>
        <v>1109614</v>
      </c>
    </row>
    <row r="48" spans="5:6" ht="12.75">
      <c r="E48" s="158"/>
      <c r="F48" s="158"/>
    </row>
    <row r="49" spans="3:6" ht="14.25">
      <c r="C49" s="169"/>
      <c r="D49" s="166" t="s">
        <v>112</v>
      </c>
      <c r="E49" s="106"/>
      <c r="F49" s="111"/>
    </row>
    <row r="50" spans="3:7" ht="14.25">
      <c r="C50" s="169"/>
      <c r="D50" s="239" t="s">
        <v>241</v>
      </c>
      <c r="E50" s="239"/>
      <c r="F50" s="239"/>
      <c r="G50" s="239"/>
    </row>
    <row r="51" spans="3:6" ht="14.25">
      <c r="C51" s="169"/>
      <c r="D51" s="111"/>
      <c r="E51" s="111"/>
      <c r="F51" s="111"/>
    </row>
    <row r="52" spans="3:7" ht="14.25">
      <c r="C52" s="169"/>
      <c r="D52" s="239" t="s">
        <v>233</v>
      </c>
      <c r="E52" s="239"/>
      <c r="F52" s="239"/>
      <c r="G52" s="239"/>
    </row>
  </sheetData>
  <sheetProtection/>
  <mergeCells count="7">
    <mergeCell ref="C3:F3"/>
    <mergeCell ref="C5:G5"/>
    <mergeCell ref="D52:G52"/>
    <mergeCell ref="D50:G50"/>
    <mergeCell ref="C6:F6"/>
    <mergeCell ref="C7:F7"/>
    <mergeCell ref="D4:F4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51.7109375" style="7" customWidth="1"/>
    <col min="2" max="2" width="9.8515625" style="7" customWidth="1"/>
    <col min="3" max="3" width="10.8515625" style="7" customWidth="1"/>
    <col min="4" max="4" width="10.140625" style="7" customWidth="1"/>
    <col min="5" max="5" width="10.421875" style="7" hidden="1" customWidth="1"/>
    <col min="6" max="6" width="11.421875" style="7" customWidth="1"/>
    <col min="7" max="16384" width="9.00390625" style="7" customWidth="1"/>
  </cols>
  <sheetData>
    <row r="1" spans="1:5" ht="12.75">
      <c r="A1" s="171"/>
      <c r="B1" s="171"/>
      <c r="C1" s="171"/>
      <c r="D1" s="172" t="s">
        <v>91</v>
      </c>
      <c r="E1" s="171"/>
    </row>
    <row r="2" spans="1:5" ht="16.5">
      <c r="A2" s="173" t="s">
        <v>90</v>
      </c>
      <c r="B2" s="173"/>
      <c r="C2" s="173"/>
      <c r="D2" s="172"/>
      <c r="E2" s="171"/>
    </row>
    <row r="3" spans="1:5" ht="16.5">
      <c r="A3" s="173" t="s">
        <v>150</v>
      </c>
      <c r="B3" s="173"/>
      <c r="C3" s="173"/>
      <c r="D3" s="173"/>
      <c r="E3" s="173"/>
    </row>
    <row r="4" spans="1:6" ht="12.75">
      <c r="A4" s="171"/>
      <c r="B4" s="171"/>
      <c r="C4" s="171"/>
      <c r="F4" s="174"/>
    </row>
    <row r="5" spans="1:6" ht="12.75">
      <c r="A5" s="175" t="s">
        <v>239</v>
      </c>
      <c r="B5" s="175"/>
      <c r="C5" s="175"/>
      <c r="D5" s="175"/>
      <c r="E5" s="175"/>
      <c r="F5" s="176"/>
    </row>
    <row r="6" spans="1:6" ht="6.75" customHeight="1">
      <c r="A6" s="171" t="s">
        <v>17</v>
      </c>
      <c r="B6" s="171"/>
      <c r="C6" s="171"/>
      <c r="D6" s="171"/>
      <c r="E6" s="171"/>
      <c r="F6" s="171"/>
    </row>
    <row r="7" spans="1:6" ht="12.75">
      <c r="A7" s="177" t="s">
        <v>223</v>
      </c>
      <c r="B7" s="178"/>
      <c r="C7" s="178"/>
      <c r="D7" s="178"/>
      <c r="E7" s="178"/>
      <c r="F7" s="178"/>
    </row>
    <row r="8" spans="1:6" ht="12.75">
      <c r="A8" s="179" t="s">
        <v>92</v>
      </c>
      <c r="B8" s="179"/>
      <c r="C8" s="179"/>
      <c r="D8" s="179"/>
      <c r="E8" s="179"/>
      <c r="F8" s="180"/>
    </row>
    <row r="9" spans="1:6" ht="12" customHeight="1">
      <c r="A9" s="171"/>
      <c r="B9" s="171"/>
      <c r="C9" s="171"/>
      <c r="D9" s="181" t="s">
        <v>85</v>
      </c>
      <c r="F9" s="181"/>
    </row>
    <row r="10" spans="1:6" ht="5.25" customHeight="1" hidden="1">
      <c r="A10" s="171"/>
      <c r="B10" s="171"/>
      <c r="C10" s="171"/>
      <c r="D10" s="171"/>
      <c r="E10" s="171"/>
      <c r="F10" s="171"/>
    </row>
    <row r="11" spans="1:6" ht="86.25" customHeight="1">
      <c r="A11" s="182" t="s">
        <v>0</v>
      </c>
      <c r="B11" s="183" t="s">
        <v>83</v>
      </c>
      <c r="C11" s="183" t="s">
        <v>146</v>
      </c>
      <c r="D11" s="183" t="s">
        <v>35</v>
      </c>
      <c r="E11" s="184" t="s">
        <v>93</v>
      </c>
      <c r="F11" s="183" t="s">
        <v>84</v>
      </c>
    </row>
    <row r="12" spans="1:6" ht="12.75">
      <c r="A12" s="185" t="s">
        <v>18</v>
      </c>
      <c r="B12" s="186">
        <v>45003</v>
      </c>
      <c r="C12" s="186">
        <v>44414</v>
      </c>
      <c r="D12" s="186">
        <v>86421</v>
      </c>
      <c r="E12" s="186">
        <v>25276</v>
      </c>
      <c r="F12" s="186">
        <v>140297</v>
      </c>
    </row>
    <row r="13" spans="1:6" ht="12.75">
      <c r="A13" s="187" t="s">
        <v>38</v>
      </c>
      <c r="B13" s="188">
        <v>10315</v>
      </c>
      <c r="C13" s="188">
        <v>22964</v>
      </c>
      <c r="D13" s="188">
        <v>19532</v>
      </c>
      <c r="E13" s="188">
        <v>11936</v>
      </c>
      <c r="F13" s="188">
        <v>41821</v>
      </c>
    </row>
    <row r="14" spans="1:6" ht="12.75">
      <c r="A14" s="189" t="s">
        <v>39</v>
      </c>
      <c r="B14" s="190">
        <f>B12-B13</f>
        <v>34688</v>
      </c>
      <c r="C14" s="190">
        <f>C12-C13</f>
        <v>21450</v>
      </c>
      <c r="D14" s="190">
        <f>D12-D13</f>
        <v>66889</v>
      </c>
      <c r="E14" s="190">
        <f>E12-E13</f>
        <v>13340</v>
      </c>
      <c r="F14" s="190">
        <f>F12-F13</f>
        <v>98476</v>
      </c>
    </row>
    <row r="15" spans="1:6" ht="12.75">
      <c r="A15" s="187" t="s">
        <v>31</v>
      </c>
      <c r="B15" s="191"/>
      <c r="C15" s="191"/>
      <c r="D15" s="191"/>
      <c r="E15" s="191"/>
      <c r="F15" s="191"/>
    </row>
    <row r="16" spans="1:6" ht="12.75">
      <c r="A16" s="187" t="s">
        <v>32</v>
      </c>
      <c r="B16" s="192">
        <v>130</v>
      </c>
      <c r="C16" s="192">
        <v>1521</v>
      </c>
      <c r="D16" s="192">
        <v>340</v>
      </c>
      <c r="E16" s="192">
        <v>533</v>
      </c>
      <c r="F16" s="192">
        <v>6257</v>
      </c>
    </row>
    <row r="17" spans="1:6" ht="12.75">
      <c r="A17" s="187" t="s">
        <v>33</v>
      </c>
      <c r="B17" s="188">
        <v>-13</v>
      </c>
      <c r="C17" s="188">
        <v>-23</v>
      </c>
      <c r="D17" s="188">
        <v>-67</v>
      </c>
      <c r="E17" s="188">
        <v>-32</v>
      </c>
      <c r="F17" s="188">
        <v>-72</v>
      </c>
    </row>
    <row r="18" spans="1:6" ht="22.5" customHeight="1">
      <c r="A18" s="193" t="s">
        <v>154</v>
      </c>
      <c r="B18" s="192"/>
      <c r="C18" s="192"/>
      <c r="D18" s="192"/>
      <c r="E18" s="192"/>
      <c r="F18" s="192"/>
    </row>
    <row r="19" spans="1:6" ht="12.75">
      <c r="A19" s="187" t="s">
        <v>151</v>
      </c>
      <c r="B19" s="192"/>
      <c r="C19" s="192"/>
      <c r="D19" s="192"/>
      <c r="E19" s="192"/>
      <c r="F19" s="192"/>
    </row>
    <row r="20" spans="1:6" ht="12.75">
      <c r="A20" s="187" t="s">
        <v>74</v>
      </c>
      <c r="B20" s="192"/>
      <c r="C20" s="192"/>
      <c r="D20" s="192"/>
      <c r="E20" s="192"/>
      <c r="F20" s="192"/>
    </row>
    <row r="21" spans="1:6" ht="12.75">
      <c r="A21" s="187" t="s">
        <v>94</v>
      </c>
      <c r="B21" s="188">
        <v>-43</v>
      </c>
      <c r="C21" s="188">
        <v>-236</v>
      </c>
      <c r="D21" s="188">
        <v>-52</v>
      </c>
      <c r="E21" s="188">
        <f>-41731</f>
        <v>-41731</v>
      </c>
      <c r="F21" s="188">
        <v>-486</v>
      </c>
    </row>
    <row r="22" spans="1:6" ht="12.75">
      <c r="A22" s="187" t="s">
        <v>153</v>
      </c>
      <c r="B22" s="192">
        <v>16703</v>
      </c>
      <c r="C22" s="192">
        <v>16258</v>
      </c>
      <c r="D22" s="192">
        <v>48669</v>
      </c>
      <c r="E22" s="192">
        <v>891</v>
      </c>
      <c r="F22" s="192">
        <v>24073</v>
      </c>
    </row>
    <row r="23" spans="1:6" ht="12.75">
      <c r="A23" s="189" t="s">
        <v>40</v>
      </c>
      <c r="B23" s="194">
        <f>SUM(B14:B22)</f>
        <v>51465</v>
      </c>
      <c r="C23" s="194">
        <f>SUM(C14:C22)</f>
        <v>38970</v>
      </c>
      <c r="D23" s="194">
        <f>SUM(D14:D22)</f>
        <v>115779</v>
      </c>
      <c r="E23" s="194">
        <f>SUM(E14:E22)</f>
        <v>-26999</v>
      </c>
      <c r="F23" s="194">
        <f>SUM(F14:F22)</f>
        <v>128248</v>
      </c>
    </row>
    <row r="24" spans="1:6" ht="12.75">
      <c r="A24" s="195" t="s">
        <v>95</v>
      </c>
      <c r="B24" s="188">
        <v>-22248</v>
      </c>
      <c r="C24" s="188">
        <v>47261</v>
      </c>
      <c r="D24" s="188">
        <v>27058</v>
      </c>
      <c r="E24" s="188">
        <f>-9168</f>
        <v>-9168</v>
      </c>
      <c r="F24" s="188">
        <v>57007</v>
      </c>
    </row>
    <row r="25" spans="1:6" ht="12.75">
      <c r="A25" s="196" t="s">
        <v>41</v>
      </c>
      <c r="B25" s="188">
        <v>21626</v>
      </c>
      <c r="C25" s="188">
        <v>22594</v>
      </c>
      <c r="D25" s="188">
        <v>39991</v>
      </c>
      <c r="E25" s="188">
        <v>17001</v>
      </c>
      <c r="F25" s="188">
        <v>45517</v>
      </c>
    </row>
    <row r="26" spans="1:6" ht="12.75">
      <c r="A26" s="196" t="s">
        <v>34</v>
      </c>
      <c r="B26" s="188">
        <v>1719</v>
      </c>
      <c r="C26" s="188">
        <v>1674</v>
      </c>
      <c r="D26" s="188">
        <v>3066</v>
      </c>
      <c r="E26" s="188">
        <v>1912</v>
      </c>
      <c r="F26" s="188">
        <v>3880</v>
      </c>
    </row>
    <row r="27" spans="1:6" ht="12.75">
      <c r="A27" s="196"/>
      <c r="B27" s="191"/>
      <c r="C27" s="191"/>
      <c r="D27" s="191"/>
      <c r="E27" s="191"/>
      <c r="F27" s="192"/>
    </row>
    <row r="28" spans="1:6" ht="13.5" customHeight="1">
      <c r="A28" s="197" t="s">
        <v>96</v>
      </c>
      <c r="B28" s="194">
        <f>B23-B24-B25-B26</f>
        <v>50368</v>
      </c>
      <c r="C28" s="194">
        <f>C23-C24-C25-C26</f>
        <v>-32559</v>
      </c>
      <c r="D28" s="194">
        <f>D23-D24-D25-D26</f>
        <v>45664</v>
      </c>
      <c r="E28" s="194">
        <f>E23+E24-E25-E26</f>
        <v>-55080</v>
      </c>
      <c r="F28" s="194">
        <f>F23-F24-F25-F26</f>
        <v>21844</v>
      </c>
    </row>
    <row r="29" spans="1:6" ht="12.75">
      <c r="A29" s="196" t="s">
        <v>22</v>
      </c>
      <c r="B29" s="188">
        <v>9133</v>
      </c>
      <c r="C29" s="188">
        <v>6724</v>
      </c>
      <c r="D29" s="188">
        <v>9133</v>
      </c>
      <c r="E29" s="188"/>
      <c r="F29" s="188">
        <v>4156</v>
      </c>
    </row>
    <row r="30" spans="1:6" ht="14.25" customHeight="1">
      <c r="A30" s="196" t="s">
        <v>97</v>
      </c>
      <c r="B30" s="194">
        <f>B28-B29</f>
        <v>41235</v>
      </c>
      <c r="C30" s="194">
        <f>C28-C29</f>
        <v>-39283</v>
      </c>
      <c r="D30" s="194">
        <f>D28-D29</f>
        <v>36531</v>
      </c>
      <c r="E30" s="194">
        <f>E28-E29</f>
        <v>-55080</v>
      </c>
      <c r="F30" s="194">
        <f>F28-F29</f>
        <v>17688</v>
      </c>
    </row>
    <row r="31" spans="1:6" ht="14.25" customHeight="1">
      <c r="A31" s="198" t="s">
        <v>155</v>
      </c>
      <c r="B31" s="199"/>
      <c r="C31" s="199"/>
      <c r="D31" s="199"/>
      <c r="E31" s="200"/>
      <c r="F31" s="192"/>
    </row>
    <row r="32" spans="1:6" ht="14.25" customHeight="1">
      <c r="A32" s="198" t="s">
        <v>157</v>
      </c>
      <c r="B32" s="199"/>
      <c r="C32" s="199"/>
      <c r="D32" s="199"/>
      <c r="E32" s="200"/>
      <c r="F32" s="192"/>
    </row>
    <row r="33" spans="1:6" ht="14.25" customHeight="1">
      <c r="A33" s="198" t="s">
        <v>156</v>
      </c>
      <c r="B33" s="199"/>
      <c r="C33" s="199"/>
      <c r="D33" s="199"/>
      <c r="E33" s="200"/>
      <c r="F33" s="192"/>
    </row>
    <row r="34" spans="1:6" ht="14.25" customHeight="1">
      <c r="A34" s="198" t="s">
        <v>164</v>
      </c>
      <c r="B34" s="199"/>
      <c r="C34" s="199"/>
      <c r="D34" s="199"/>
      <c r="E34" s="200"/>
      <c r="F34" s="192"/>
    </row>
    <row r="35" spans="1:6" ht="21" customHeight="1">
      <c r="A35" s="201" t="s">
        <v>152</v>
      </c>
      <c r="B35" s="199"/>
      <c r="C35" s="199"/>
      <c r="D35" s="199"/>
      <c r="E35" s="200"/>
      <c r="F35" s="192"/>
    </row>
    <row r="36" spans="1:6" ht="22.5" customHeight="1">
      <c r="A36" s="201" t="s">
        <v>163</v>
      </c>
      <c r="B36" s="199"/>
      <c r="C36" s="199"/>
      <c r="D36" s="199"/>
      <c r="E36" s="200"/>
      <c r="F36" s="192"/>
    </row>
    <row r="37" spans="1:6" ht="14.25" customHeight="1">
      <c r="A37" s="198" t="s">
        <v>162</v>
      </c>
      <c r="B37" s="199"/>
      <c r="C37" s="199"/>
      <c r="D37" s="199"/>
      <c r="E37" s="200"/>
      <c r="F37" s="192"/>
    </row>
    <row r="38" spans="1:6" ht="18.75" customHeight="1">
      <c r="A38" s="201" t="s">
        <v>161</v>
      </c>
      <c r="B38" s="199"/>
      <c r="C38" s="199"/>
      <c r="D38" s="199"/>
      <c r="E38" s="200"/>
      <c r="F38" s="192"/>
    </row>
    <row r="39" spans="1:6" ht="14.25" customHeight="1">
      <c r="A39" s="198" t="s">
        <v>160</v>
      </c>
      <c r="B39" s="199"/>
      <c r="C39" s="199"/>
      <c r="D39" s="199"/>
      <c r="E39" s="200"/>
      <c r="F39" s="192"/>
    </row>
    <row r="40" spans="1:6" ht="16.5" customHeight="1">
      <c r="A40" s="201" t="s">
        <v>159</v>
      </c>
      <c r="B40" s="199"/>
      <c r="C40" s="199"/>
      <c r="D40" s="199"/>
      <c r="E40" s="200"/>
      <c r="F40" s="192"/>
    </row>
    <row r="41" spans="1:6" ht="14.25" customHeight="1">
      <c r="A41" s="198" t="s">
        <v>158</v>
      </c>
      <c r="B41" s="199"/>
      <c r="C41" s="199"/>
      <c r="D41" s="199"/>
      <c r="E41" s="200"/>
      <c r="F41" s="192"/>
    </row>
    <row r="42" spans="1:6" ht="9.75" customHeight="1">
      <c r="A42" s="198" t="s">
        <v>155</v>
      </c>
      <c r="B42" s="199"/>
      <c r="C42" s="199"/>
      <c r="D42" s="199"/>
      <c r="E42" s="200"/>
      <c r="F42" s="192"/>
    </row>
    <row r="43" spans="1:6" ht="14.25" customHeight="1">
      <c r="A43" s="198" t="s">
        <v>157</v>
      </c>
      <c r="B43" s="199"/>
      <c r="C43" s="199"/>
      <c r="D43" s="199"/>
      <c r="E43" s="200"/>
      <c r="F43" s="192"/>
    </row>
    <row r="44" spans="1:6" ht="10.5" customHeight="1">
      <c r="A44" s="198" t="s">
        <v>156</v>
      </c>
      <c r="B44" s="199"/>
      <c r="C44" s="199"/>
      <c r="D44" s="199"/>
      <c r="E44" s="200"/>
      <c r="F44" s="192"/>
    </row>
    <row r="45" spans="1:6" ht="11.25" customHeight="1">
      <c r="A45" s="198" t="s">
        <v>42</v>
      </c>
      <c r="B45" s="202"/>
      <c r="C45" s="203"/>
      <c r="D45" s="202"/>
      <c r="E45" s="204"/>
      <c r="F45" s="192"/>
    </row>
    <row r="46" spans="1:6" ht="12.75">
      <c r="A46" s="205" t="s">
        <v>43</v>
      </c>
      <c r="B46" s="206"/>
      <c r="C46" s="207"/>
      <c r="D46" s="206"/>
      <c r="E46" s="208"/>
      <c r="F46" s="192"/>
    </row>
    <row r="48" spans="1:3" ht="12.75">
      <c r="A48" s="166" t="s">
        <v>112</v>
      </c>
      <c r="B48" s="106"/>
      <c r="C48" s="111"/>
    </row>
    <row r="49" spans="1:4" ht="12.75">
      <c r="A49" s="105" t="s">
        <v>218</v>
      </c>
      <c r="B49" s="106"/>
      <c r="C49" s="111"/>
      <c r="D49" s="209" t="s">
        <v>240</v>
      </c>
    </row>
    <row r="50" spans="2:3" ht="12.75">
      <c r="B50" s="106"/>
      <c r="C50" s="111"/>
    </row>
    <row r="51" spans="1:4" s="115" customFormat="1" ht="14.25" customHeight="1">
      <c r="A51" s="105" t="s">
        <v>217</v>
      </c>
      <c r="D51" s="209" t="s">
        <v>148</v>
      </c>
    </row>
    <row r="52" s="115" customFormat="1" ht="12.75"/>
  </sheetData>
  <sheetProtection/>
  <mergeCells count="5">
    <mergeCell ref="A8:E8"/>
    <mergeCell ref="A3:E3"/>
    <mergeCell ref="A5:E5"/>
    <mergeCell ref="A7:F7"/>
    <mergeCell ref="A2:C2"/>
  </mergeCells>
  <printOptions/>
  <pageMargins left="0.25" right="0.25" top="0.67" bottom="0.43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4"/>
  <sheetViews>
    <sheetView zoomScale="120" zoomScaleNormal="120" zoomScalePageLayoutView="0" workbookViewId="0" topLeftCell="B4">
      <selection activeCell="B4" sqref="A1:IV16384"/>
    </sheetView>
  </sheetViews>
  <sheetFormatPr defaultColWidth="9.140625" defaultRowHeight="12.75"/>
  <cols>
    <col min="1" max="1" width="0.13671875" style="7" hidden="1" customWidth="1"/>
    <col min="2" max="2" width="64.00390625" style="7" customWidth="1"/>
    <col min="3" max="3" width="14.7109375" style="7" customWidth="1"/>
    <col min="4" max="4" width="12.00390625" style="7" customWidth="1"/>
    <col min="5" max="16384" width="9.140625" style="7" customWidth="1"/>
  </cols>
  <sheetData>
    <row r="1" ht="0.75" customHeight="1" hidden="1"/>
    <row r="2" ht="12.75" hidden="1"/>
    <row r="3" spans="2:5" ht="12.75" hidden="1">
      <c r="B3" s="64"/>
      <c r="C3" s="64"/>
      <c r="D3" s="64"/>
      <c r="E3" s="64"/>
    </row>
    <row r="4" spans="2:5" ht="12.75">
      <c r="B4" s="64"/>
      <c r="C4" s="64"/>
      <c r="D4" s="118" t="s">
        <v>113</v>
      </c>
      <c r="E4" s="64"/>
    </row>
    <row r="5" spans="2:5" ht="15.75">
      <c r="B5" s="119" t="s">
        <v>90</v>
      </c>
      <c r="C5" s="119"/>
      <c r="D5" s="119"/>
      <c r="E5" s="119"/>
    </row>
    <row r="6" spans="2:5" ht="14.25">
      <c r="B6" s="120" t="s">
        <v>114</v>
      </c>
      <c r="C6" s="120"/>
      <c r="D6" s="120"/>
      <c r="E6" s="120"/>
    </row>
    <row r="7" spans="2:5" ht="8.25" customHeight="1">
      <c r="B7" s="121"/>
      <c r="C7" s="121"/>
      <c r="D7" s="121"/>
      <c r="E7" s="121"/>
    </row>
    <row r="8" spans="2:5" ht="12.75" customHeight="1">
      <c r="B8" s="122" t="s">
        <v>242</v>
      </c>
      <c r="C8" s="122"/>
      <c r="D8" s="122"/>
      <c r="E8" s="122"/>
    </row>
    <row r="9" spans="2:5" ht="7.5" customHeight="1">
      <c r="B9" s="123"/>
      <c r="C9" s="124"/>
      <c r="D9" s="124"/>
      <c r="E9" s="124"/>
    </row>
    <row r="10" spans="2:5" ht="12.75">
      <c r="B10" s="125" t="s">
        <v>225</v>
      </c>
      <c r="C10" s="126"/>
      <c r="D10" s="126"/>
      <c r="E10" s="126"/>
    </row>
    <row r="11" spans="2:5" ht="12.75">
      <c r="B11" s="127" t="s">
        <v>92</v>
      </c>
      <c r="C11" s="127"/>
      <c r="D11" s="127"/>
      <c r="E11" s="127"/>
    </row>
    <row r="12" spans="2:5" ht="12.75">
      <c r="B12" s="63"/>
      <c r="C12" s="63"/>
      <c r="D12" s="128" t="s">
        <v>85</v>
      </c>
      <c r="E12" s="63"/>
    </row>
    <row r="13" spans="2:5" ht="96">
      <c r="B13" s="129" t="s">
        <v>0</v>
      </c>
      <c r="C13" s="130" t="s">
        <v>237</v>
      </c>
      <c r="D13" s="130" t="s">
        <v>238</v>
      </c>
      <c r="E13" s="10"/>
    </row>
    <row r="14" spans="2:4" ht="14.25" customHeight="1">
      <c r="B14" s="131" t="s">
        <v>55</v>
      </c>
      <c r="C14" s="132">
        <f>C15+C23</f>
        <v>10972</v>
      </c>
      <c r="D14" s="132">
        <v>-56487</v>
      </c>
    </row>
    <row r="15" spans="2:4" ht="24">
      <c r="B15" s="133" t="s">
        <v>56</v>
      </c>
      <c r="C15" s="132">
        <f>SUM(C16:C22)</f>
        <v>66915</v>
      </c>
      <c r="D15" s="132">
        <v>77551</v>
      </c>
    </row>
    <row r="16" spans="2:4" ht="12" customHeight="1">
      <c r="B16" s="134" t="s">
        <v>75</v>
      </c>
      <c r="C16" s="135">
        <v>81731</v>
      </c>
      <c r="D16" s="135">
        <v>140296</v>
      </c>
    </row>
    <row r="17" spans="2:4" ht="12" customHeight="1">
      <c r="B17" s="134" t="s">
        <v>76</v>
      </c>
      <c r="C17" s="136">
        <v>-19531</v>
      </c>
      <c r="D17" s="136">
        <v>-40517</v>
      </c>
    </row>
    <row r="18" spans="2:4" ht="12" customHeight="1">
      <c r="B18" s="137" t="s">
        <v>19</v>
      </c>
      <c r="C18" s="135">
        <v>18832</v>
      </c>
      <c r="D18" s="135">
        <v>5284</v>
      </c>
    </row>
    <row r="19" spans="2:4" ht="13.5" customHeight="1">
      <c r="B19" s="138" t="s">
        <v>4</v>
      </c>
      <c r="C19" s="135"/>
      <c r="D19" s="135"/>
    </row>
    <row r="20" spans="2:4" ht="12.75" customHeight="1">
      <c r="B20" s="137" t="s">
        <v>1</v>
      </c>
      <c r="C20" s="136">
        <v>13619</v>
      </c>
      <c r="D20" s="136">
        <v>29046</v>
      </c>
    </row>
    <row r="21" spans="2:4" ht="12" customHeight="1">
      <c r="B21" s="137" t="s">
        <v>2</v>
      </c>
      <c r="C21" s="136">
        <v>-21168</v>
      </c>
      <c r="D21" s="136">
        <v>-27365</v>
      </c>
    </row>
    <row r="22" spans="2:4" ht="13.5" customHeight="1">
      <c r="B22" s="137" t="s">
        <v>3</v>
      </c>
      <c r="C22" s="136">
        <v>-6568</v>
      </c>
      <c r="D22" s="136">
        <v>-29193</v>
      </c>
    </row>
    <row r="23" spans="2:4" ht="24.75" customHeight="1">
      <c r="B23" s="139" t="s">
        <v>54</v>
      </c>
      <c r="C23" s="132">
        <f>SUM(C24:C28)</f>
        <v>-55943</v>
      </c>
      <c r="D23" s="132">
        <v>-134038</v>
      </c>
    </row>
    <row r="24" spans="2:4" ht="12.75">
      <c r="B24" s="140" t="s">
        <v>227</v>
      </c>
      <c r="C24" s="136">
        <v>4553</v>
      </c>
      <c r="D24" s="136">
        <v>-118346</v>
      </c>
    </row>
    <row r="25" spans="2:4" ht="12.75">
      <c r="B25" s="141" t="s">
        <v>171</v>
      </c>
      <c r="C25" s="136">
        <v>86415</v>
      </c>
      <c r="D25" s="136">
        <v>-95107</v>
      </c>
    </row>
    <row r="26" spans="2:4" ht="25.5" customHeight="1">
      <c r="B26" s="134" t="s">
        <v>228</v>
      </c>
      <c r="C26" s="142"/>
      <c r="D26" s="136"/>
    </row>
    <row r="27" spans="1:4" ht="12.75" customHeight="1">
      <c r="A27" s="7" t="s">
        <v>53</v>
      </c>
      <c r="B27" s="134" t="s">
        <v>229</v>
      </c>
      <c r="C27" s="142"/>
      <c r="D27" s="136"/>
    </row>
    <row r="28" spans="2:4" ht="15.75" customHeight="1">
      <c r="B28" s="134" t="s">
        <v>115</v>
      </c>
      <c r="C28" s="143">
        <v>-146911</v>
      </c>
      <c r="D28" s="144">
        <v>79415</v>
      </c>
    </row>
    <row r="29" spans="2:4" ht="15.75" customHeight="1">
      <c r="B29" s="131" t="s">
        <v>57</v>
      </c>
      <c r="C29" s="132">
        <f>(SUM(C30:C35))</f>
        <v>-574</v>
      </c>
      <c r="D29" s="132">
        <v>-265</v>
      </c>
    </row>
    <row r="30" spans="2:4" ht="12.75" customHeight="1">
      <c r="B30" s="141" t="s">
        <v>230</v>
      </c>
      <c r="C30" s="145"/>
      <c r="D30" s="145"/>
    </row>
    <row r="31" spans="2:4" ht="12.75" customHeight="1">
      <c r="B31" s="137" t="s">
        <v>231</v>
      </c>
      <c r="C31" s="145"/>
      <c r="D31" s="145"/>
    </row>
    <row r="32" spans="2:4" ht="23.25" customHeight="1">
      <c r="B32" s="137" t="s">
        <v>232</v>
      </c>
      <c r="C32" s="136"/>
      <c r="D32" s="136"/>
    </row>
    <row r="33" spans="2:4" ht="17.25" customHeight="1">
      <c r="B33" s="137" t="s">
        <v>58</v>
      </c>
      <c r="C33" s="136">
        <v>-574</v>
      </c>
      <c r="D33" s="136">
        <v>-265</v>
      </c>
    </row>
    <row r="34" spans="2:4" ht="12.75" customHeight="1">
      <c r="B34" s="146" t="s">
        <v>59</v>
      </c>
      <c r="C34" s="147"/>
      <c r="D34" s="147"/>
    </row>
    <row r="35" spans="2:4" ht="12" customHeight="1">
      <c r="B35" s="148" t="s">
        <v>60</v>
      </c>
      <c r="C35" s="149"/>
      <c r="D35" s="149"/>
    </row>
    <row r="36" spans="2:4" ht="18" customHeight="1">
      <c r="B36" s="131" t="s">
        <v>116</v>
      </c>
      <c r="C36" s="150">
        <f>SUM(C38:C43)</f>
        <v>0</v>
      </c>
      <c r="D36" s="150"/>
    </row>
    <row r="37" spans="2:4" ht="12.75" customHeight="1">
      <c r="B37" s="137" t="s">
        <v>5</v>
      </c>
      <c r="C37" s="150"/>
      <c r="D37" s="150"/>
    </row>
    <row r="38" spans="2:4" ht="12.75">
      <c r="B38" s="137" t="s">
        <v>117</v>
      </c>
      <c r="C38" s="136"/>
      <c r="D38" s="136"/>
    </row>
    <row r="39" spans="2:4" ht="12.75" customHeight="1">
      <c r="B39" s="141" t="s">
        <v>6</v>
      </c>
      <c r="C39" s="145"/>
      <c r="D39" s="145"/>
    </row>
    <row r="40" spans="2:4" ht="24">
      <c r="B40" s="141" t="s">
        <v>118</v>
      </c>
      <c r="C40" s="142"/>
      <c r="D40" s="142"/>
    </row>
    <row r="41" spans="2:4" ht="12.75">
      <c r="B41" s="137" t="s">
        <v>119</v>
      </c>
      <c r="C41" s="145"/>
      <c r="D41" s="145"/>
    </row>
    <row r="42" spans="2:4" ht="13.5" customHeight="1">
      <c r="B42" s="146" t="s">
        <v>89</v>
      </c>
      <c r="C42" s="147"/>
      <c r="D42" s="147"/>
    </row>
    <row r="43" spans="2:4" ht="12.75" customHeight="1">
      <c r="B43" s="146" t="s">
        <v>77</v>
      </c>
      <c r="C43" s="147"/>
      <c r="D43" s="151"/>
    </row>
    <row r="44" spans="2:4" ht="12.75" customHeight="1">
      <c r="B44" s="152" t="s">
        <v>80</v>
      </c>
      <c r="C44" s="153">
        <v>-8188</v>
      </c>
      <c r="D44" s="153">
        <v>45244</v>
      </c>
    </row>
    <row r="45" spans="2:4" ht="12.75">
      <c r="B45" s="154"/>
      <c r="C45" s="153"/>
      <c r="D45" s="155"/>
    </row>
    <row r="46" spans="2:6" ht="12.75">
      <c r="B46" s="156" t="s">
        <v>21</v>
      </c>
      <c r="C46" s="157">
        <f>C14+C29+C36+C44</f>
        <v>2210</v>
      </c>
      <c r="D46" s="157">
        <f>D14+D29+D36+D44</f>
        <v>-11508</v>
      </c>
      <c r="F46" s="158"/>
    </row>
    <row r="47" spans="2:5" ht="14.25" customHeight="1">
      <c r="B47" s="159" t="s">
        <v>81</v>
      </c>
      <c r="C47" s="160">
        <v>7077</v>
      </c>
      <c r="D47" s="161">
        <v>17512</v>
      </c>
      <c r="E47" s="162"/>
    </row>
    <row r="48" spans="2:5" ht="14.25" customHeight="1">
      <c r="B48" s="163" t="s">
        <v>82</v>
      </c>
      <c r="C48" s="164">
        <v>9287</v>
      </c>
      <c r="D48" s="165">
        <v>6004</v>
      </c>
      <c r="E48" s="162"/>
    </row>
    <row r="49" ht="12.75">
      <c r="C49" s="158"/>
    </row>
    <row r="50" spans="2:4" ht="12.75">
      <c r="B50" s="166" t="s">
        <v>112</v>
      </c>
      <c r="C50" s="167"/>
      <c r="D50" s="168"/>
    </row>
    <row r="51" spans="2:5" ht="14.25">
      <c r="B51" s="105" t="s">
        <v>218</v>
      </c>
      <c r="C51" s="107" t="s">
        <v>243</v>
      </c>
      <c r="E51" s="169"/>
    </row>
    <row r="52" spans="2:4" ht="9" customHeight="1">
      <c r="B52" s="111"/>
      <c r="C52" s="110"/>
      <c r="D52" s="170"/>
    </row>
    <row r="53" spans="2:5" ht="14.25">
      <c r="B53" s="105" t="s">
        <v>219</v>
      </c>
      <c r="C53" s="110" t="s">
        <v>220</v>
      </c>
      <c r="D53" s="170"/>
      <c r="E53" s="169"/>
    </row>
    <row r="54" spans="2:4" ht="14.25">
      <c r="B54" s="169"/>
      <c r="C54" s="169"/>
      <c r="D54" s="169"/>
    </row>
  </sheetData>
  <sheetProtection/>
  <mergeCells count="7">
    <mergeCell ref="E47:E48"/>
    <mergeCell ref="B5:E5"/>
    <mergeCell ref="B10:E10"/>
    <mergeCell ref="B8:E8"/>
    <mergeCell ref="B44:B45"/>
    <mergeCell ref="B6:E6"/>
    <mergeCell ref="B11:E11"/>
  </mergeCells>
  <printOptions/>
  <pageMargins left="0.43" right="0.25" top="0.5" bottom="0.28" header="0.5" footer="0.28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71" customWidth="1"/>
    <col min="2" max="2" width="43.57421875" style="71" customWidth="1"/>
    <col min="3" max="3" width="9.00390625" style="71" customWidth="1"/>
    <col min="4" max="4" width="15.00390625" style="71" customWidth="1"/>
    <col min="5" max="5" width="12.8515625" style="71" customWidth="1"/>
    <col min="6" max="16384" width="9.140625" style="71" customWidth="1"/>
  </cols>
  <sheetData>
    <row r="1" ht="12.75">
      <c r="E1" s="72" t="s">
        <v>126</v>
      </c>
    </row>
    <row r="2" spans="2:6" ht="12.75">
      <c r="B2" s="73"/>
      <c r="C2" s="74" t="s">
        <v>127</v>
      </c>
      <c r="D2" s="75"/>
      <c r="E2" s="75"/>
      <c r="F2" s="76"/>
    </row>
    <row r="3" spans="3:6" ht="12.75">
      <c r="C3" s="74" t="s">
        <v>128</v>
      </c>
      <c r="D3" s="75"/>
      <c r="E3" s="75"/>
      <c r="F3" s="76"/>
    </row>
    <row r="4" spans="3:6" ht="12.75">
      <c r="C4" s="77" t="s">
        <v>216</v>
      </c>
      <c r="E4" s="78"/>
      <c r="F4" s="76"/>
    </row>
    <row r="5" spans="3:6" ht="16.5" customHeight="1">
      <c r="C5" s="79" t="s">
        <v>129</v>
      </c>
      <c r="D5" s="80">
        <v>41365</v>
      </c>
      <c r="E5" s="81" t="s">
        <v>130</v>
      </c>
      <c r="F5" s="81"/>
    </row>
    <row r="6" spans="3:6" ht="15.75" customHeight="1">
      <c r="C6" s="79"/>
      <c r="D6" s="82">
        <v>41455</v>
      </c>
      <c r="E6" s="78"/>
      <c r="F6" s="81"/>
    </row>
    <row r="7" spans="2:5" ht="15.75">
      <c r="B7" s="83"/>
      <c r="D7" s="83"/>
      <c r="E7" s="84" t="s">
        <v>131</v>
      </c>
    </row>
    <row r="8" spans="2:5" ht="108.75" thickBot="1">
      <c r="B8" s="85" t="s">
        <v>132</v>
      </c>
      <c r="C8" s="86" t="s">
        <v>133</v>
      </c>
      <c r="D8" s="87" t="s">
        <v>134</v>
      </c>
      <c r="E8" s="86" t="s">
        <v>135</v>
      </c>
    </row>
    <row r="9" spans="2:5" ht="16.5" thickBot="1">
      <c r="B9" s="88" t="s">
        <v>136</v>
      </c>
      <c r="C9" s="89" t="s">
        <v>137</v>
      </c>
      <c r="D9" s="90" t="s">
        <v>138</v>
      </c>
      <c r="E9" s="91" t="s">
        <v>139</v>
      </c>
    </row>
    <row r="10" spans="2:5" ht="25.5">
      <c r="B10" s="92" t="s">
        <v>140</v>
      </c>
      <c r="C10" s="93">
        <v>538379</v>
      </c>
      <c r="D10" s="94">
        <v>150000</v>
      </c>
      <c r="E10" s="95" t="s">
        <v>141</v>
      </c>
    </row>
    <row r="11" spans="2:5" ht="26.25" customHeight="1">
      <c r="B11" s="96" t="s">
        <v>142</v>
      </c>
      <c r="C11" s="97">
        <v>543036</v>
      </c>
      <c r="D11" s="98">
        <v>150000</v>
      </c>
      <c r="E11" s="95" t="s">
        <v>141</v>
      </c>
    </row>
    <row r="12" spans="2:5" ht="36">
      <c r="B12" s="99" t="s">
        <v>143</v>
      </c>
      <c r="C12" s="100"/>
      <c r="D12" s="101"/>
      <c r="E12" s="95"/>
    </row>
    <row r="13" spans="2:5" ht="14.25" customHeight="1">
      <c r="B13" s="99" t="s">
        <v>144</v>
      </c>
      <c r="C13" s="102"/>
      <c r="D13" s="101"/>
      <c r="E13" s="95"/>
    </row>
    <row r="14" spans="2:5" ht="13.5" customHeight="1">
      <c r="B14" s="103" t="s">
        <v>145</v>
      </c>
      <c r="C14" s="102"/>
      <c r="D14" s="101"/>
      <c r="E14" s="95"/>
    </row>
    <row r="15" ht="9.75" customHeight="1"/>
    <row r="16" spans="1:2" ht="12.75">
      <c r="A16" s="104" t="s">
        <v>112</v>
      </c>
      <c r="B16" s="104"/>
    </row>
    <row r="17" spans="2:4" s="7" customFormat="1" ht="12.75">
      <c r="B17" s="105" t="s">
        <v>221</v>
      </c>
      <c r="C17" s="106"/>
      <c r="D17" s="107" t="s">
        <v>244</v>
      </c>
    </row>
    <row r="18" spans="4:5" ht="9" customHeight="1">
      <c r="D18" s="72"/>
      <c r="E18" s="108"/>
    </row>
    <row r="19" spans="1:6" ht="16.5" customHeight="1">
      <c r="A19" s="105" t="s">
        <v>125</v>
      </c>
      <c r="B19" s="106"/>
      <c r="C19" s="109" t="s">
        <v>222</v>
      </c>
      <c r="D19" s="110" t="s">
        <v>148</v>
      </c>
      <c r="E19" s="106"/>
      <c r="F19" s="111"/>
    </row>
    <row r="20" spans="1:6" s="115" customFormat="1" ht="8.25" customHeight="1">
      <c r="A20" s="112"/>
      <c r="B20" s="113"/>
      <c r="C20" s="113"/>
      <c r="D20" s="113"/>
      <c r="E20" s="113"/>
      <c r="F20" s="114"/>
    </row>
    <row r="21" spans="2:5" ht="73.5" customHeight="1">
      <c r="B21" s="116" t="s">
        <v>254</v>
      </c>
      <c r="C21" s="116"/>
      <c r="D21" s="116"/>
      <c r="E21" s="116"/>
    </row>
    <row r="22" spans="2:5" ht="24" customHeight="1">
      <c r="B22" s="113"/>
      <c r="C22" s="117"/>
      <c r="D22" s="117"/>
      <c r="E22" s="117"/>
    </row>
  </sheetData>
  <sheetProtection/>
  <mergeCells count="3">
    <mergeCell ref="B21:E21"/>
    <mergeCell ref="B22:E22"/>
    <mergeCell ref="B20:E20"/>
  </mergeCells>
  <printOptions/>
  <pageMargins left="0.34" right="0.25" top="0.73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6:H28"/>
  <sheetViews>
    <sheetView view="pageBreakPreview" zoomScale="130" zoomScaleNormal="115" zoomScaleSheetLayoutView="130" zoomScalePageLayoutView="0" workbookViewId="0" topLeftCell="A1">
      <selection activeCell="H27" sqref="H27"/>
    </sheetView>
  </sheetViews>
  <sheetFormatPr defaultColWidth="9.140625" defaultRowHeight="12.75"/>
  <cols>
    <col min="9" max="9" width="14.421875" style="0" customWidth="1"/>
  </cols>
  <sheetData>
    <row r="26" spans="2:8" ht="12.75">
      <c r="B26" s="1" t="s">
        <v>251</v>
      </c>
      <c r="C26" s="1"/>
      <c r="D26" s="1"/>
      <c r="E26" s="1"/>
      <c r="F26" s="1"/>
      <c r="G26" s="1"/>
      <c r="H26" s="1"/>
    </row>
    <row r="28" spans="2:8" ht="12.75">
      <c r="B28" s="1" t="s">
        <v>252</v>
      </c>
      <c r="C28" s="1"/>
      <c r="D28" s="1"/>
      <c r="E28" s="1"/>
      <c r="F28" s="1"/>
      <c r="G28" s="1"/>
      <c r="H28" s="1"/>
    </row>
  </sheetData>
  <sheetProtection/>
  <mergeCells count="2">
    <mergeCell ref="B26:H26"/>
    <mergeCell ref="B28:H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7.140625" style="7" customWidth="1"/>
    <col min="2" max="2" width="11.28125" style="7" bestFit="1" customWidth="1"/>
    <col min="3" max="3" width="8.57421875" style="7" customWidth="1"/>
    <col min="4" max="4" width="7.00390625" style="7" customWidth="1"/>
    <col min="5" max="5" width="7.7109375" style="7" customWidth="1"/>
    <col min="6" max="6" width="6.8515625" style="7" customWidth="1"/>
    <col min="7" max="7" width="8.7109375" style="7" customWidth="1"/>
    <col min="8" max="8" width="16.421875" style="7" customWidth="1"/>
    <col min="9" max="9" width="8.421875" style="7" customWidth="1"/>
    <col min="10" max="10" width="10.8515625" style="7" customWidth="1"/>
    <col min="11" max="11" width="8.57421875" style="7" customWidth="1"/>
    <col min="12" max="12" width="8.421875" style="7" customWidth="1"/>
    <col min="13" max="13" width="9.140625" style="7" customWidth="1"/>
    <col min="14" max="14" width="8.7109375" style="7" customWidth="1"/>
    <col min="15" max="16384" width="9.140625" style="7" customWidth="1"/>
  </cols>
  <sheetData>
    <row r="1" spans="1:14" ht="12.75">
      <c r="A1" s="2"/>
      <c r="B1" s="2"/>
      <c r="C1" s="2"/>
      <c r="D1" s="2"/>
      <c r="E1" s="2"/>
      <c r="F1" s="3"/>
      <c r="G1" s="3"/>
      <c r="H1" s="2"/>
      <c r="I1" s="2"/>
      <c r="J1" s="4"/>
      <c r="K1" s="4"/>
      <c r="L1" s="4"/>
      <c r="M1" s="5"/>
      <c r="N1" s="6" t="s">
        <v>172</v>
      </c>
    </row>
    <row r="2" spans="1:14" ht="0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5"/>
      <c r="M2" s="5"/>
      <c r="N2" s="5"/>
    </row>
    <row r="3" spans="1:14" ht="12.75" customHeight="1">
      <c r="A3" s="8" t="s">
        <v>173</v>
      </c>
      <c r="B3" s="8"/>
      <c r="C3" s="8"/>
      <c r="D3" s="8"/>
      <c r="E3" s="8"/>
      <c r="F3" s="8"/>
      <c r="G3" s="9"/>
      <c r="H3" s="10"/>
      <c r="I3" s="10"/>
      <c r="J3" s="10"/>
      <c r="K3" s="10"/>
      <c r="L3" s="11"/>
      <c r="M3" s="11"/>
      <c r="N3" s="11"/>
    </row>
    <row r="4" spans="1:14" ht="12" customHeight="1">
      <c r="A4" s="12" t="s">
        <v>174</v>
      </c>
      <c r="B4" s="12"/>
      <c r="C4" s="12"/>
      <c r="D4" s="12"/>
      <c r="E4" s="12"/>
      <c r="F4" s="12"/>
      <c r="G4" s="13"/>
      <c r="H4" s="13"/>
      <c r="I4" s="13"/>
      <c r="J4" s="13"/>
      <c r="K4" s="13"/>
      <c r="L4" s="14"/>
      <c r="M4" s="14"/>
      <c r="N4" s="15"/>
    </row>
    <row r="5" spans="1:14" ht="12.75">
      <c r="A5" s="12" t="s">
        <v>245</v>
      </c>
      <c r="B5" s="12"/>
      <c r="C5" s="12"/>
      <c r="D5" s="12"/>
      <c r="E5" s="12"/>
      <c r="F5" s="12"/>
      <c r="G5" s="16"/>
      <c r="H5" s="17"/>
      <c r="I5" s="17"/>
      <c r="J5" s="17"/>
      <c r="K5" s="17"/>
      <c r="L5" s="18"/>
      <c r="M5" s="18"/>
      <c r="N5" s="15"/>
    </row>
    <row r="6" spans="1:14" ht="12.75">
      <c r="A6" s="8" t="s">
        <v>226</v>
      </c>
      <c r="B6" s="8"/>
      <c r="C6" s="8"/>
      <c r="D6" s="8"/>
      <c r="E6" s="8"/>
      <c r="F6" s="8"/>
      <c r="G6" s="19"/>
      <c r="H6" s="10"/>
      <c r="I6" s="10"/>
      <c r="J6" s="10"/>
      <c r="K6" s="10"/>
      <c r="L6" s="14"/>
      <c r="M6" s="14"/>
      <c r="N6" s="14"/>
    </row>
    <row r="7" spans="1:14" ht="12.75">
      <c r="A7" s="8" t="s">
        <v>253</v>
      </c>
      <c r="B7" s="8"/>
      <c r="C7" s="8"/>
      <c r="D7" s="8"/>
      <c r="E7" s="8"/>
      <c r="F7" s="8"/>
      <c r="G7" s="19"/>
      <c r="H7" s="10"/>
      <c r="I7" s="10"/>
      <c r="J7" s="10"/>
      <c r="K7" s="10"/>
      <c r="M7" s="20"/>
      <c r="N7" s="21" t="s">
        <v>175</v>
      </c>
    </row>
    <row r="8" spans="1:14" ht="4.5" customHeight="1">
      <c r="A8" s="22"/>
      <c r="B8" s="22"/>
      <c r="C8" s="22"/>
      <c r="D8" s="22"/>
      <c r="E8" s="22"/>
      <c r="F8" s="22"/>
      <c r="G8" s="22"/>
      <c r="H8" s="22"/>
      <c r="I8" s="23"/>
      <c r="J8" s="23"/>
      <c r="K8" s="23"/>
      <c r="N8" s="21"/>
    </row>
    <row r="9" spans="1:14" ht="12.75">
      <c r="A9" s="24" t="s">
        <v>120</v>
      </c>
      <c r="B9" s="25" t="s">
        <v>121</v>
      </c>
      <c r="C9" s="26"/>
      <c r="D9" s="27"/>
      <c r="E9" s="28" t="s">
        <v>176</v>
      </c>
      <c r="F9" s="28" t="s">
        <v>122</v>
      </c>
      <c r="G9" s="28" t="s">
        <v>177</v>
      </c>
      <c r="H9" s="28" t="s">
        <v>163</v>
      </c>
      <c r="I9" s="28" t="s">
        <v>162</v>
      </c>
      <c r="J9" s="28" t="s">
        <v>161</v>
      </c>
      <c r="K9" s="28" t="s">
        <v>178</v>
      </c>
      <c r="L9" s="28" t="s">
        <v>123</v>
      </c>
      <c r="M9" s="28" t="s">
        <v>156</v>
      </c>
      <c r="N9" s="28" t="s">
        <v>179</v>
      </c>
    </row>
    <row r="10" spans="1:14" ht="57" customHeight="1">
      <c r="A10" s="29"/>
      <c r="B10" s="30" t="s">
        <v>121</v>
      </c>
      <c r="C10" s="31" t="s">
        <v>180</v>
      </c>
      <c r="D10" s="31" t="s">
        <v>181</v>
      </c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2.75">
      <c r="A11" s="34" t="s">
        <v>124</v>
      </c>
      <c r="B11" s="35">
        <v>1</v>
      </c>
      <c r="C11" s="35">
        <v>2</v>
      </c>
      <c r="D11" s="36">
        <v>3</v>
      </c>
      <c r="E11" s="35">
        <v>4</v>
      </c>
      <c r="F11" s="35">
        <v>5</v>
      </c>
      <c r="G11" s="35">
        <v>6</v>
      </c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</row>
    <row r="12" spans="1:14" ht="12.75">
      <c r="A12" s="37" t="s">
        <v>182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ht="60">
      <c r="A13" s="40" t="s">
        <v>246</v>
      </c>
      <c r="B13" s="41">
        <v>369000</v>
      </c>
      <c r="C13" s="41"/>
      <c r="D13" s="42"/>
      <c r="E13" s="41"/>
      <c r="F13" s="41"/>
      <c r="G13" s="42"/>
      <c r="H13" s="43"/>
      <c r="I13" s="43"/>
      <c r="J13" s="43"/>
      <c r="K13" s="43">
        <v>107317</v>
      </c>
      <c r="L13" s="44">
        <v>476317</v>
      </c>
      <c r="M13" s="45"/>
      <c r="N13" s="44">
        <v>476317</v>
      </c>
    </row>
    <row r="14" spans="1:14" ht="62.25" customHeight="1">
      <c r="A14" s="46" t="s">
        <v>183</v>
      </c>
      <c r="B14" s="47"/>
      <c r="C14" s="47"/>
      <c r="D14" s="47"/>
      <c r="E14" s="47"/>
      <c r="F14" s="47"/>
      <c r="G14" s="48"/>
      <c r="H14" s="49"/>
      <c r="I14" s="49"/>
      <c r="J14" s="49"/>
      <c r="K14" s="49"/>
      <c r="L14" s="50"/>
      <c r="M14" s="51"/>
      <c r="N14" s="50"/>
    </row>
    <row r="15" spans="1:14" ht="24">
      <c r="A15" s="52" t="s">
        <v>184</v>
      </c>
      <c r="B15" s="47"/>
      <c r="C15" s="47"/>
      <c r="D15" s="48"/>
      <c r="E15" s="47"/>
      <c r="F15" s="47"/>
      <c r="G15" s="48"/>
      <c r="H15" s="49"/>
      <c r="I15" s="49"/>
      <c r="J15" s="49"/>
      <c r="K15" s="49"/>
      <c r="L15" s="50"/>
      <c r="M15" s="51"/>
      <c r="N15" s="50"/>
    </row>
    <row r="16" spans="1:14" ht="12.75" customHeight="1">
      <c r="A16" s="52" t="s">
        <v>185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24" customHeight="1">
      <c r="A17" s="46" t="s">
        <v>186</v>
      </c>
      <c r="B17" s="49"/>
      <c r="C17" s="49"/>
      <c r="D17" s="53"/>
      <c r="E17" s="49"/>
      <c r="F17" s="49"/>
      <c r="G17" s="54"/>
      <c r="H17" s="49"/>
      <c r="I17" s="49"/>
      <c r="J17" s="49"/>
      <c r="K17" s="49"/>
      <c r="L17" s="49"/>
      <c r="M17" s="54"/>
      <c r="N17" s="49"/>
    </row>
    <row r="18" spans="1:14" ht="24" customHeight="1">
      <c r="A18" s="46" t="s">
        <v>187</v>
      </c>
      <c r="B18" s="43"/>
      <c r="C18" s="49"/>
      <c r="D18" s="55"/>
      <c r="E18" s="49"/>
      <c r="F18" s="49"/>
      <c r="G18" s="53"/>
      <c r="H18" s="49"/>
      <c r="I18" s="49"/>
      <c r="J18" s="49"/>
      <c r="K18" s="49"/>
      <c r="L18" s="49"/>
      <c r="M18" s="53"/>
      <c r="N18" s="43"/>
    </row>
    <row r="19" spans="1:14" ht="24" customHeight="1">
      <c r="A19" s="52" t="s">
        <v>188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" customHeight="1">
      <c r="A20" s="52" t="s">
        <v>189</v>
      </c>
      <c r="B20" s="43"/>
      <c r="C20" s="43"/>
      <c r="D20" s="55"/>
      <c r="E20" s="49"/>
      <c r="F20" s="49"/>
      <c r="G20" s="53"/>
      <c r="H20" s="49"/>
      <c r="I20" s="49"/>
      <c r="J20" s="49"/>
      <c r="K20" s="49"/>
      <c r="L20" s="49"/>
      <c r="M20" s="53"/>
      <c r="N20" s="43"/>
    </row>
    <row r="21" spans="1:14" ht="42" customHeight="1">
      <c r="A21" s="52" t="s">
        <v>190</v>
      </c>
      <c r="B21" s="43"/>
      <c r="C21" s="43"/>
      <c r="D21" s="55"/>
      <c r="E21" s="43"/>
      <c r="F21" s="43"/>
      <c r="G21" s="55"/>
      <c r="H21" s="43"/>
      <c r="I21" s="43"/>
      <c r="J21" s="43"/>
      <c r="K21" s="43">
        <v>-24593</v>
      </c>
      <c r="L21" s="43">
        <v>-24593</v>
      </c>
      <c r="M21" s="56"/>
      <c r="N21" s="56">
        <f>K21</f>
        <v>-24593</v>
      </c>
    </row>
    <row r="22" spans="1:14" ht="24" customHeight="1">
      <c r="A22" s="46" t="s">
        <v>191</v>
      </c>
      <c r="B22" s="43"/>
      <c r="C22" s="43"/>
      <c r="D22" s="55"/>
      <c r="E22" s="43"/>
      <c r="F22" s="43"/>
      <c r="G22" s="55"/>
      <c r="H22" s="43"/>
      <c r="I22" s="43"/>
      <c r="J22" s="43"/>
      <c r="K22" s="43"/>
      <c r="L22" s="43"/>
      <c r="M22" s="56"/>
      <c r="N22" s="56"/>
    </row>
    <row r="23" spans="1:14" ht="20.25" customHeight="1">
      <c r="A23" s="52" t="s">
        <v>192</v>
      </c>
      <c r="B23" s="43"/>
      <c r="C23" s="43"/>
      <c r="D23" s="55"/>
      <c r="E23" s="43"/>
      <c r="F23" s="43"/>
      <c r="G23" s="55"/>
      <c r="H23" s="43"/>
      <c r="I23" s="43"/>
      <c r="J23" s="43"/>
      <c r="K23" s="43"/>
      <c r="L23" s="43"/>
      <c r="M23" s="56"/>
      <c r="N23" s="56"/>
    </row>
    <row r="24" spans="1:14" ht="24" customHeight="1">
      <c r="A24" s="46" t="s">
        <v>193</v>
      </c>
      <c r="B24" s="43"/>
      <c r="C24" s="43"/>
      <c r="D24" s="55"/>
      <c r="E24" s="43"/>
      <c r="F24" s="43"/>
      <c r="G24" s="55"/>
      <c r="H24" s="43"/>
      <c r="I24" s="43"/>
      <c r="J24" s="43"/>
      <c r="K24" s="43"/>
      <c r="L24" s="43"/>
      <c r="M24" s="56"/>
      <c r="N24" s="56"/>
    </row>
    <row r="25" spans="1:14" ht="24" customHeight="1">
      <c r="A25" s="46" t="s">
        <v>194</v>
      </c>
      <c r="B25" s="43"/>
      <c r="C25" s="43"/>
      <c r="D25" s="55"/>
      <c r="E25" s="43"/>
      <c r="F25" s="43"/>
      <c r="G25" s="55"/>
      <c r="H25" s="43"/>
      <c r="I25" s="43"/>
      <c r="J25" s="43"/>
      <c r="K25" s="43"/>
      <c r="L25" s="43"/>
      <c r="M25" s="56"/>
      <c r="N25" s="56"/>
    </row>
    <row r="26" spans="1:14" ht="18.75" customHeight="1">
      <c r="A26" s="57" t="s">
        <v>195</v>
      </c>
      <c r="B26" s="43"/>
      <c r="C26" s="43"/>
      <c r="D26" s="55"/>
      <c r="E26" s="43"/>
      <c r="F26" s="43"/>
      <c r="G26" s="55"/>
      <c r="H26" s="43"/>
      <c r="I26" s="43"/>
      <c r="J26" s="43"/>
      <c r="K26" s="43"/>
      <c r="L26" s="43"/>
      <c r="M26" s="56"/>
      <c r="N26" s="56"/>
    </row>
    <row r="27" spans="1:14" ht="24" customHeight="1">
      <c r="A27" s="46" t="s">
        <v>196</v>
      </c>
      <c r="B27" s="43"/>
      <c r="C27" s="43"/>
      <c r="D27" s="55"/>
      <c r="E27" s="43"/>
      <c r="F27" s="43"/>
      <c r="G27" s="55"/>
      <c r="H27" s="43"/>
      <c r="I27" s="43"/>
      <c r="J27" s="43"/>
      <c r="K27" s="43"/>
      <c r="L27" s="43"/>
      <c r="M27" s="56"/>
      <c r="N27" s="56"/>
    </row>
    <row r="28" spans="1:14" ht="24" customHeight="1">
      <c r="A28" s="46" t="s">
        <v>197</v>
      </c>
      <c r="B28" s="43"/>
      <c r="C28" s="43"/>
      <c r="D28" s="55"/>
      <c r="E28" s="43"/>
      <c r="F28" s="43"/>
      <c r="G28" s="55"/>
      <c r="H28" s="43"/>
      <c r="I28" s="43"/>
      <c r="J28" s="43"/>
      <c r="K28" s="43"/>
      <c r="L28" s="43"/>
      <c r="M28" s="56"/>
      <c r="N28" s="56"/>
    </row>
    <row r="29" spans="1:14" ht="60.75" customHeight="1">
      <c r="A29" s="40" t="s">
        <v>247</v>
      </c>
      <c r="B29" s="43">
        <v>369000</v>
      </c>
      <c r="C29" s="43"/>
      <c r="D29" s="55"/>
      <c r="E29" s="43"/>
      <c r="F29" s="43"/>
      <c r="G29" s="55"/>
      <c r="H29" s="43"/>
      <c r="I29" s="43"/>
      <c r="J29" s="43"/>
      <c r="K29" s="43">
        <v>85724</v>
      </c>
      <c r="L29" s="43">
        <v>451724</v>
      </c>
      <c r="M29" s="56"/>
      <c r="N29" s="56">
        <v>451724</v>
      </c>
    </row>
    <row r="30" spans="1:14" ht="12.75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60" customHeight="1">
      <c r="A31" s="40" t="s">
        <v>248</v>
      </c>
      <c r="B31" s="41">
        <v>515707</v>
      </c>
      <c r="C31" s="41"/>
      <c r="D31" s="42"/>
      <c r="E31" s="41"/>
      <c r="F31" s="41"/>
      <c r="G31" s="42"/>
      <c r="H31" s="43"/>
      <c r="I31" s="43"/>
      <c r="J31" s="43"/>
      <c r="K31" s="43">
        <v>22672</v>
      </c>
      <c r="L31" s="44">
        <v>538379</v>
      </c>
      <c r="M31" s="45"/>
      <c r="N31" s="44">
        <f>B31+K31</f>
        <v>538379</v>
      </c>
    </row>
    <row r="32" spans="1:14" ht="24" customHeight="1">
      <c r="A32" s="46" t="s">
        <v>198</v>
      </c>
      <c r="B32" s="47"/>
      <c r="C32" s="47"/>
      <c r="D32" s="47"/>
      <c r="E32" s="47"/>
      <c r="F32" s="47"/>
      <c r="G32" s="48"/>
      <c r="H32" s="49"/>
      <c r="I32" s="49"/>
      <c r="J32" s="49"/>
      <c r="K32" s="49"/>
      <c r="L32" s="50"/>
      <c r="M32" s="51"/>
      <c r="N32" s="50"/>
    </row>
    <row r="33" spans="1:14" ht="24" customHeight="1">
      <c r="A33" s="52" t="s">
        <v>199</v>
      </c>
      <c r="B33" s="47"/>
      <c r="C33" s="47"/>
      <c r="D33" s="48"/>
      <c r="E33" s="47"/>
      <c r="F33" s="47"/>
      <c r="G33" s="48"/>
      <c r="H33" s="49"/>
      <c r="I33" s="49"/>
      <c r="J33" s="49"/>
      <c r="K33" s="49"/>
      <c r="L33" s="50"/>
      <c r="M33" s="51"/>
      <c r="N33" s="50"/>
    </row>
    <row r="34" spans="1:14" ht="24" customHeight="1">
      <c r="A34" s="52" t="s">
        <v>200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24" customHeight="1">
      <c r="A35" s="46" t="s">
        <v>201</v>
      </c>
      <c r="B35" s="49"/>
      <c r="C35" s="49"/>
      <c r="D35" s="53"/>
      <c r="E35" s="49"/>
      <c r="F35" s="49"/>
      <c r="G35" s="54"/>
      <c r="H35" s="49"/>
      <c r="I35" s="49"/>
      <c r="J35" s="49"/>
      <c r="K35" s="49"/>
      <c r="L35" s="49"/>
      <c r="M35" s="54"/>
      <c r="N35" s="49"/>
    </row>
    <row r="36" spans="1:14" ht="24" customHeight="1">
      <c r="A36" s="46" t="s">
        <v>202</v>
      </c>
      <c r="B36" s="43"/>
      <c r="C36" s="49"/>
      <c r="D36" s="55"/>
      <c r="E36" s="49"/>
      <c r="F36" s="49"/>
      <c r="G36" s="53"/>
      <c r="H36" s="49"/>
      <c r="I36" s="49"/>
      <c r="J36" s="49"/>
      <c r="K36" s="49"/>
      <c r="L36" s="49"/>
      <c r="M36" s="53"/>
      <c r="N36" s="43"/>
    </row>
    <row r="37" spans="1:14" ht="24" customHeight="1">
      <c r="A37" s="52" t="s">
        <v>203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18" customHeight="1">
      <c r="A38" s="52" t="s">
        <v>204</v>
      </c>
      <c r="B38" s="43"/>
      <c r="C38" s="43"/>
      <c r="D38" s="55"/>
      <c r="E38" s="49"/>
      <c r="F38" s="49"/>
      <c r="G38" s="53"/>
      <c r="H38" s="49"/>
      <c r="I38" s="49"/>
      <c r="J38" s="49"/>
      <c r="K38" s="49"/>
      <c r="L38" s="49"/>
      <c r="M38" s="53"/>
      <c r="N38" s="43"/>
    </row>
    <row r="39" spans="1:14" ht="24" customHeight="1">
      <c r="A39" s="52" t="s">
        <v>205</v>
      </c>
      <c r="B39" s="43">
        <v>22672</v>
      </c>
      <c r="C39" s="43"/>
      <c r="D39" s="55"/>
      <c r="E39" s="43"/>
      <c r="F39" s="43"/>
      <c r="G39" s="55"/>
      <c r="H39" s="43"/>
      <c r="I39" s="43"/>
      <c r="J39" s="43"/>
      <c r="K39" s="43">
        <v>62616</v>
      </c>
      <c r="L39" s="43">
        <v>85288</v>
      </c>
      <c r="M39" s="56"/>
      <c r="N39" s="56">
        <v>85288</v>
      </c>
    </row>
    <row r="40" spans="1:14" ht="24" customHeight="1">
      <c r="A40" s="46" t="s">
        <v>206</v>
      </c>
      <c r="B40" s="43"/>
      <c r="C40" s="43"/>
      <c r="D40" s="55"/>
      <c r="E40" s="43"/>
      <c r="F40" s="43"/>
      <c r="G40" s="55"/>
      <c r="H40" s="43"/>
      <c r="I40" s="43"/>
      <c r="J40" s="43"/>
      <c r="K40" s="43"/>
      <c r="L40" s="43"/>
      <c r="M40" s="56"/>
      <c r="N40" s="56"/>
    </row>
    <row r="41" spans="1:14" ht="24" customHeight="1">
      <c r="A41" s="52" t="s">
        <v>207</v>
      </c>
      <c r="B41" s="43"/>
      <c r="C41" s="43"/>
      <c r="D41" s="55"/>
      <c r="E41" s="43"/>
      <c r="F41" s="43"/>
      <c r="G41" s="55"/>
      <c r="H41" s="43"/>
      <c r="I41" s="43"/>
      <c r="J41" s="43"/>
      <c r="K41" s="43"/>
      <c r="L41" s="43"/>
      <c r="M41" s="56"/>
      <c r="N41" s="56"/>
    </row>
    <row r="42" spans="1:14" ht="24" customHeight="1">
      <c r="A42" s="46" t="s">
        <v>208</v>
      </c>
      <c r="B42" s="43"/>
      <c r="C42" s="43"/>
      <c r="D42" s="55"/>
      <c r="E42" s="43"/>
      <c r="F42" s="43"/>
      <c r="G42" s="55"/>
      <c r="H42" s="43"/>
      <c r="I42" s="43"/>
      <c r="J42" s="43"/>
      <c r="K42" s="43"/>
      <c r="L42" s="43"/>
      <c r="M42" s="56"/>
      <c r="N42" s="56"/>
    </row>
    <row r="43" spans="1:14" ht="24" customHeight="1">
      <c r="A43" s="46" t="s">
        <v>209</v>
      </c>
      <c r="B43" s="43"/>
      <c r="C43" s="43"/>
      <c r="D43" s="55"/>
      <c r="E43" s="43"/>
      <c r="F43" s="43"/>
      <c r="G43" s="55"/>
      <c r="H43" s="43"/>
      <c r="I43" s="43"/>
      <c r="J43" s="43"/>
      <c r="K43" s="43"/>
      <c r="L43" s="43"/>
      <c r="M43" s="56"/>
      <c r="N43" s="56"/>
    </row>
    <row r="44" spans="1:14" ht="24" customHeight="1">
      <c r="A44" s="57" t="s">
        <v>210</v>
      </c>
      <c r="B44" s="43"/>
      <c r="C44" s="43"/>
      <c r="D44" s="55"/>
      <c r="E44" s="43"/>
      <c r="F44" s="43"/>
      <c r="G44" s="55"/>
      <c r="H44" s="43"/>
      <c r="I44" s="43"/>
      <c r="J44" s="43"/>
      <c r="K44" s="43"/>
      <c r="L44" s="43"/>
      <c r="M44" s="56"/>
      <c r="N44" s="56"/>
    </row>
    <row r="45" spans="1:14" ht="24" customHeight="1">
      <c r="A45" s="46" t="s">
        <v>211</v>
      </c>
      <c r="B45" s="43"/>
      <c r="C45" s="43"/>
      <c r="D45" s="55"/>
      <c r="E45" s="43"/>
      <c r="F45" s="43"/>
      <c r="G45" s="55"/>
      <c r="H45" s="43"/>
      <c r="I45" s="43"/>
      <c r="J45" s="43"/>
      <c r="K45" s="43"/>
      <c r="L45" s="43"/>
      <c r="M45" s="56"/>
      <c r="N45" s="56"/>
    </row>
    <row r="46" spans="1:14" ht="24" customHeight="1">
      <c r="A46" s="46" t="s">
        <v>212</v>
      </c>
      <c r="B46" s="43"/>
      <c r="C46" s="43"/>
      <c r="D46" s="55"/>
      <c r="E46" s="43"/>
      <c r="F46" s="43"/>
      <c r="G46" s="55"/>
      <c r="H46" s="43"/>
      <c r="I46" s="43"/>
      <c r="J46" s="43"/>
      <c r="K46" s="43">
        <v>-22672</v>
      </c>
      <c r="L46" s="43">
        <v>-22672</v>
      </c>
      <c r="M46" s="56"/>
      <c r="N46" s="56">
        <v>-22672</v>
      </c>
    </row>
    <row r="47" spans="1:14" ht="52.5" customHeight="1">
      <c r="A47" s="40" t="s">
        <v>249</v>
      </c>
      <c r="B47" s="43">
        <v>538379</v>
      </c>
      <c r="C47" s="43"/>
      <c r="D47" s="55"/>
      <c r="E47" s="43"/>
      <c r="F47" s="43"/>
      <c r="G47" s="55"/>
      <c r="H47" s="43"/>
      <c r="I47" s="43"/>
      <c r="J47" s="43"/>
      <c r="K47" s="43">
        <v>62616</v>
      </c>
      <c r="L47" s="43">
        <v>600995</v>
      </c>
      <c r="M47" s="56"/>
      <c r="N47" s="56">
        <v>600995</v>
      </c>
    </row>
    <row r="48" spans="1:14" ht="10.5" customHeight="1">
      <c r="A48" s="61"/>
      <c r="B48" s="62"/>
      <c r="C48" s="62"/>
      <c r="D48" s="62"/>
      <c r="E48" s="62"/>
      <c r="F48" s="62"/>
      <c r="G48" s="62"/>
      <c r="H48" s="63"/>
      <c r="I48" s="63"/>
      <c r="J48" s="63"/>
      <c r="K48" s="63"/>
      <c r="L48" s="64"/>
      <c r="M48" s="64"/>
      <c r="N48" s="64"/>
    </row>
    <row r="49" spans="1:11" ht="11.25" customHeight="1">
      <c r="A49" s="65" t="s">
        <v>234</v>
      </c>
      <c r="B49" s="65"/>
      <c r="C49" s="66">
        <v>2013</v>
      </c>
      <c r="D49" s="66"/>
      <c r="E49" s="66"/>
      <c r="F49" s="67" t="s">
        <v>112</v>
      </c>
      <c r="G49" s="67"/>
      <c r="H49" s="67"/>
      <c r="I49" s="67"/>
      <c r="J49" s="67"/>
      <c r="K49" s="67"/>
    </row>
    <row r="50" spans="1:11" ht="13.5" customHeight="1">
      <c r="A50" s="16"/>
      <c r="B50" s="68"/>
      <c r="C50" s="68"/>
      <c r="D50" s="68"/>
      <c r="E50" s="68"/>
      <c r="F50" s="67" t="s">
        <v>213</v>
      </c>
      <c r="G50" s="67"/>
      <c r="H50" s="69"/>
      <c r="I50" s="70"/>
      <c r="J50" s="70"/>
      <c r="K50" s="70"/>
    </row>
    <row r="51" spans="1:11" ht="15" customHeight="1">
      <c r="A51" s="17" t="s">
        <v>214</v>
      </c>
      <c r="B51" s="68"/>
      <c r="C51" s="68"/>
      <c r="D51" s="68"/>
      <c r="E51" s="68"/>
      <c r="F51" s="67" t="s">
        <v>215</v>
      </c>
      <c r="G51" s="67"/>
      <c r="H51" s="69"/>
      <c r="I51" s="70"/>
      <c r="J51" s="70"/>
      <c r="K51" s="70"/>
    </row>
    <row r="53" spans="1:14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1:14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1:14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1:14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1:14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1:14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1:14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1:14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</sheetData>
  <sheetProtection/>
  <mergeCells count="23">
    <mergeCell ref="J1:L1"/>
    <mergeCell ref="A3:F3"/>
    <mergeCell ref="A4:F4"/>
    <mergeCell ref="A5:F5"/>
    <mergeCell ref="A6:F6"/>
    <mergeCell ref="A7:F7"/>
    <mergeCell ref="A8:H8"/>
    <mergeCell ref="A12:N12"/>
    <mergeCell ref="K9:K10"/>
    <mergeCell ref="B9:D9"/>
    <mergeCell ref="E9:E10"/>
    <mergeCell ref="F9:F10"/>
    <mergeCell ref="N9:N10"/>
    <mergeCell ref="G9:G10"/>
    <mergeCell ref="H9:H10"/>
    <mergeCell ref="A49:B49"/>
    <mergeCell ref="C49:E49"/>
    <mergeCell ref="A9:A10"/>
    <mergeCell ref="L9:L10"/>
    <mergeCell ref="M9:M10"/>
    <mergeCell ref="A30:N30"/>
    <mergeCell ref="I9:I10"/>
    <mergeCell ref="J9:J10"/>
  </mergeCells>
  <printOptions/>
  <pageMargins left="0.35" right="0.27" top="0.19" bottom="0.25" header="0.19" footer="0.3"/>
  <pageSetup horizontalDpi="600" verticalDpi="600" orientation="landscape" paperSize="9" scale="8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2013-07-11T07:41:19Z</cp:lastPrinted>
  <dcterms:created xsi:type="dcterms:W3CDTF">2003-01-22T21:35:49Z</dcterms:created>
  <dcterms:modified xsi:type="dcterms:W3CDTF">2016-07-10T04:21:55Z</dcterms:modified>
  <cp:category/>
  <cp:version/>
  <cp:contentType/>
  <cp:contentStatus/>
</cp:coreProperties>
</file>