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65506" windowWidth="15480" windowHeight="6465" tabRatio="675" activeTab="0"/>
  </bookViews>
  <sheets>
    <sheet name="balance" sheetId="1" r:id="rId1"/>
    <sheet name="income" sheetId="2" r:id="rId2"/>
    <sheet name="cash flow" sheetId="3" r:id="rId3"/>
    <sheet name="capital" sheetId="4" r:id="rId4"/>
    <sheet name="30" sheetId="5" r:id="rId5"/>
    <sheet name="Tsanotagrutyunner" sheetId="6" r:id="rId6"/>
  </sheets>
  <definedNames/>
  <calcPr fullCalcOnLoad="1"/>
</workbook>
</file>

<file path=xl/sharedStrings.xml><?xml version="1.0" encoding="utf-8"?>
<sst xmlns="http://schemas.openxmlformats.org/spreadsheetml/2006/main" count="234" uniqueCount="197">
  <si>
    <t>²Üì²ÜàôØÀ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</si>
  <si>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</si>
  <si>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</si>
  <si>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</si>
  <si>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>êï³óí³Í ß³Ñ³µ³ÅÇÝÝ»ñ</t>
  </si>
  <si>
    <t>ì×³ñí³Í ß³Ñ³µ³ÅÇÝÝ»ñ</t>
  </si>
  <si>
    <t xml:space="preserve">êï³óí³Í ³ÛÉ ÷áË³éáõÃÛáõÝÝ»ñÇ ³í»É³óáõÙ (Ýí³½áõÙ) </t>
  </si>
  <si>
    <t xml:space="preserve"> ²ÏïÇíÝ»ñ</t>
  </si>
  <si>
    <t xml:space="preserve"> Ð³×³Ëáñ¹Ý»ñÇÝ ïñí³Í í³ñÏ»ñ ¨ ³ÛÉ ÷áË³ïíáõÃÛáõÝÝ»ñ</t>
  </si>
  <si>
    <t>1.10</t>
  </si>
  <si>
    <t xml:space="preserve"> ä³ñï³íáñáõÃÛáõÝÝ»ñ</t>
  </si>
  <si>
    <t xml:space="preserve"> ì×³ñí»ÉÇù ·áõÙ³ñÝ»ñ </t>
  </si>
  <si>
    <t xml:space="preserve"> ²ÛÉ å³ñï³íáñáõÃÛáõÝÝ»ñ</t>
  </si>
  <si>
    <t xml:space="preserve"> Î³åÇï³É</t>
  </si>
  <si>
    <t xml:space="preserve"> Î³ÝáÝ³¹ñ³Ï³Ý Ï³åÇï³É</t>
  </si>
  <si>
    <t xml:space="preserve">      ¶ÉË³íáñ å³Ñáõëï</t>
  </si>
  <si>
    <t xml:space="preserve">      ì»ñ³·Ý³Ñ³ïÙ³Ý å³ÑáõëïÝ»ñ</t>
  </si>
  <si>
    <t xml:space="preserve">                                                               </t>
  </si>
  <si>
    <t>îáÏáë³ÛÇÝ ¨ ÝÙ³Ý³ïÇå »Ï³ÙáõïÝ»ñ</t>
  </si>
  <si>
    <t>ÎáñáõëïÝ»ñÇ í»ñ³Ï³Ý·ÝáõÙ</t>
  </si>
  <si>
    <t xml:space="preserve">      ÀÝ¹³Ù»ÝÁª ³ÏïÇíÝ»ñ</t>
  </si>
  <si>
    <t>¸ñ³Ù³Ï³Ý ÙÇçáóÝ»ñÇ ½áõï Ñáëù</t>
  </si>
  <si>
    <t>Þ³ÑáõÃ³Ñ³ñÏÇ ·Íáí Í³Ëë /÷áËÑ³ïáõóáõÙ/</t>
  </si>
  <si>
    <t xml:space="preserve"> ²é¨ïñ³ÛÇÝ Ýå³ï³Ïáí å³ÑíáÕ ýÇÝ³Ýë³Ï³Ý Ý»ñ¹ñáõÙÝ»ñ</t>
  </si>
  <si>
    <t>¸ñ³Ù³Ï³Ý ßáõÏ³ÛáõÙ ³ÛÉ ï»Õ³µ³ßËáõÙÝ»ñ</t>
  </si>
  <si>
    <t>1.13</t>
  </si>
  <si>
    <t>1.14</t>
  </si>
  <si>
    <t>1.15</t>
  </si>
  <si>
    <t>2.4</t>
  </si>
  <si>
    <t>2.10</t>
  </si>
  <si>
    <t>2.11</t>
  </si>
  <si>
    <t xml:space="preserve"> ÐÇÙÝ³Ï³Ý ÙÇçáóÝ»ñ ¨ áã ÝÛáõÃ³Ï³Ý ³ÏïÇíÝ»ñ</t>
  </si>
  <si>
    <t>Þ³Ñ³µ³ÅÝÇ ï»ëùáí »Ï³ÙáõïÝ»ñ</t>
  </si>
  <si>
    <t>ÎáÙÇëÇáÝ ¨ ³ÛÉ í×³ñÝ»ñÇ ï»ëùáí »Ï³ÙáõïÝ»ñ</t>
  </si>
  <si>
    <t>ÎáÙÇëÇáÝ ¨ ³ÛÉ í×³ñÝ»ñÇ ï»ëùáí Í³Ëë»ñ</t>
  </si>
  <si>
    <t>²ÛÉ ·áñÍ³éÝ³Ï³Ý Í³Ëë»ñ</t>
  </si>
  <si>
    <t>Ð³ßí»ïáõ ï³ñí³ ëÏ½µÇó ÙÇÝã¨ Ñ³ßí»ïáõ ³Ùë³ÃÇíÁ</t>
  </si>
  <si>
    <t>²ÛÉ ³ÏïÇíÝ»ñ</t>
  </si>
  <si>
    <t xml:space="preserve"> ì×³ñí»ÉÇù ïáÏáëÝ»ñ </t>
  </si>
  <si>
    <t>îáÏáë³ÛÇÝ ¨ ÝÙ³Ý³ïÇå Í³Ëë»ñ</t>
  </si>
  <si>
    <t>¼áõï ïáÏáë³ÛÇÝ »Ï³Ùáõï</t>
  </si>
  <si>
    <t>²é¨ïñ³ÛÇÝ Ýå³ï³Ïáí å³ÑíáÕ Ý»ñ¹ñáõÙÝ»ñÇ ½áõï ß³ÑáõÛÃ/ (íÝ³ë)</t>
  </si>
  <si>
    <t>²ÛÉ ·áñÍ³éÝ³Ï³Ý »Ï³Ùáõï</t>
  </si>
  <si>
    <t>¶áñÍ³éÝ³Ï³Ý »Ï³Ùáõï</t>
  </si>
  <si>
    <t>ÀÝ¹Ñ³Ýáõñ í³ñã³Ï³Ý Í³Ëë»ñ</t>
  </si>
  <si>
    <t>Ø»Ï µ³ÅÝ»ïáÙëÇÝ ÁÝÏÝáÕ µ³½³ÛÇÝ ß³ÑáõÛÃ</t>
  </si>
  <si>
    <t>Ø»Ï µ³ÅÝ»ïáÙëÇÝ ÁÝÏÝáÕ Ýáëñ³óí³Í ß³ÑáõÛÃ</t>
  </si>
  <si>
    <t>1.3</t>
  </si>
  <si>
    <t>1.4</t>
  </si>
  <si>
    <t>1.5</t>
  </si>
  <si>
    <t>1.6</t>
  </si>
  <si>
    <t>ÀÝÃ³óÇÏ ï³ñí³ ëÏ½µÇó ÙÇÝã¨ Ñ³ßí»ïáõ ³Ùë³ÃÇíÁ</t>
  </si>
  <si>
    <t>ì³×³éùÇ Ñ³Ù³ñ Ý³Ë³ï»ëí³Í Ý»ñ¹ñáõÙÝ»ñ</t>
  </si>
  <si>
    <t xml:space="preserve">Ü»ñ¹ñáõÙÝ»ñ ³ÛÉ ³ÝÓ³Ýó Ï³ÝáÝ³¹ñ³Ï³Ý Ï³åÇï³ÉáõÙ </t>
  </si>
  <si>
    <t>ä³ÑáõëïÝ»ñ</t>
  </si>
  <si>
    <t xml:space="preserve"> ä³ÑáõëïÝ»ñ</t>
  </si>
  <si>
    <t xml:space="preserve"> Îáõï³Ïí³Í ß³ÑáõÛÃ</t>
  </si>
  <si>
    <t xml:space="preserve">î»Õ³µ³ßËí³Í ÙÇçáóÝ»ñÇ Ýí³½áõÙ (³í»É³óáõÙ) </t>
  </si>
  <si>
    <t>³í»É³óáõ</t>
  </si>
  <si>
    <t xml:space="preserve">¸ñ³Ù³Ï³Ý ÙÇçáóÝ»ñÇ ½áõï Ñáëù»ñ ·áñÍ³éÝ³Ï³Ý ³ÏïÇíÝ»ñÇ ¨ å³ñï³íáñáõÃÛáõÝÝ»ñÇ ÷á÷áËáõÃÛáõÝÝ»ñÇó 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</si>
  <si>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</si>
  <si>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</si>
  <si>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 xml:space="preserve">2. ¸ñ³Ù³Ï³Ý ÙÇçáóÝ»ñÇ ½áõï Ñáëù»ñ Ý»ñ¹ñáõÙ³ÛÇÝ ·áñÍáõÝ»áõÃÛáõÝÇó </t>
  </si>
  <si>
    <t xml:space="preserve">²ÛÉ ³ÝÓ³Ýó Ï³ÝáÝ³¹ñ³Ï³Ý Ï³åÇï³ÉáõÙ Ý»ñ¹ñáõÙÝ»ñÇ Ýí³½áõÙ (³í»É³óáõÙ) 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</si>
  <si>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</si>
  <si>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</si>
  <si>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</si>
  <si>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>1.7</t>
  </si>
  <si>
    <t>1.8</t>
  </si>
  <si>
    <t>1.9</t>
  </si>
  <si>
    <t>ì³ñÓ³Ï³ÉáõÃÛ³Ý ·Íáí ëï³óí»ÉÇù ·áõÙ³ñÝ»ñ</t>
  </si>
  <si>
    <t>1.11</t>
  </si>
  <si>
    <t xml:space="preserve"> ØÇÝã¨ Ù³ñÙ³Ý Å³ÙÏ»ïÁ å³ÑíáÕ Ý»ñ¹ñáõÙÝ»ñ</t>
  </si>
  <si>
    <t>1.12</t>
  </si>
  <si>
    <t>¸ñ³Ù³Ï³Ý ßáõÏ³ÛÇó ëï³óí³Í ³ÛÉ ÷áË³éáõÃÛáõÝÝ»ñ</t>
  </si>
  <si>
    <t>2.5</t>
  </si>
  <si>
    <t>2.6</t>
  </si>
  <si>
    <t>2.7</t>
  </si>
  <si>
    <t>ì³ñÓ³Ï³ÉáõÃÛ³Ý ·Íáí í×³ñí»ÉÇù ·áõÙ³ñÝ»ñ</t>
  </si>
  <si>
    <t>2.8</t>
  </si>
  <si>
    <t>ØÇÝã¨ Ù³ñÙ³Ý Å³ÙÏ»ïÁ å³ÑíáÕ Ý»ñ¹ñáõÙÝ»ñÇó ½áõï ß³ÑáõÛÃ/ (íÝ³ë)</t>
  </si>
  <si>
    <t>ÐÇÙÝ³Ï³Ý ÙÇçáóÝ»ñáõÙ ¨ áã ÝÛáõÃ³Ï³Ý ³ÏïÇíÝ»ñáõÙ Ï³åÇï³É Ý»ñ¹ñáõÙÝ»ñÇ Ýí³½áõÙ (³í»É³óáõÙ)</t>
  </si>
  <si>
    <t>êï³óí³Í ïáÏáëÝ»ñ</t>
  </si>
  <si>
    <t xml:space="preserve">ì×³ñí³Í ïáÏáëÝ»ñ </t>
  </si>
  <si>
    <t>¸ñ³Ù³Ï³Ý ÙÇçáóÝ»ñÇ ½áõï Ñáëù»ñ ³ÛÉ ýÇÝ³Ýë³Ï³Ý ·áñÍáõÝ»áõÃÛáõÝÇó</t>
  </si>
  <si>
    <t xml:space="preserve"> êï³óí»ÉÇù ïáÏáëÝ»ñ</t>
  </si>
  <si>
    <t>Ð»ï³Ó·í³Í Ñ³ñÏ³ÛÇÝ å³ñï³íáñáõÃÛáõÝÝ»ñ</t>
  </si>
  <si>
    <t>²ñï³ñÅáõÛÃÇ ÷áË³ñÅ»ùÇ ÷á÷áËáõÃÛ³Ý ³½¹»óáõÃÛáõÝÁ ¹ñ³Ù³Ï³Ý ÙÇçáóÝ»ñÇ ¨ ¹ñ³Ýó Ñ³Ù³ñÅ»ùÝ»ñÇ íñ³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</si>
  <si>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</si>
  <si>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</si>
  <si>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Ð³ßí»ïáõ Å³Ù³Ý³-Ï³ßñç³Ý</t>
  </si>
  <si>
    <t>Ü³Ëáñ¹ ï³ñí³ ëÏ½µÇó ÙÇÝã¨ Ý³Ëáñ¹ ï³ñí³ ÝáõÛÝ Å³Ù³Ý³-Ï³ßñç³ÝÁ</t>
  </si>
  <si>
    <t>(Ñ³½³ñ ¹ñ³Ù)</t>
  </si>
  <si>
    <t xml:space="preserve">    ÀÝ¹³Ù»ÝÁª å³ñï³íáñáõÃÛáõÝÝ»ñ</t>
  </si>
  <si>
    <t xml:space="preserve">     ÀÝ¹³Ù»ÝÁª  Ï³åÇï³É</t>
  </si>
  <si>
    <t xml:space="preserve">     ÀÝ¹³Ù»ÝÁª å³ñï³íáñáõÃÛáõÝÝ»ñ ¨ Ï³åÇï³É</t>
  </si>
  <si>
    <t>Ü³Ëáñ¹ ï³ñí³ ëÏ½µÇó ÙÇÝã¨ Ñ³ßí»ïáõ ³Ùë³ÃÇíÁ</t>
  </si>
  <si>
    <t>üÇÝ³Ýë³Ï³Ý í³ñÓ³Ï³ÉáõÃÛ³Ý ·Íáí í×³ñí»ÉÇù ·áõÙ³ñÝ»ñÇ ³í»É³óáõÙ (Ýí³½áõÙ)</t>
  </si>
  <si>
    <t>ØÆæ²ÜÎÚ²È Ð²ÞìºîìàôÂÚàôÜ</t>
  </si>
  <si>
    <t>ØÆæ²ÜÎÚ²È Ð²Þì²ä²Ð²Î²Ü Ð²ÞìºÎÞÆè (Ò¨ 7)</t>
  </si>
  <si>
    <t>ºÝÃ³Ñ³í»Éí³Í 6</t>
  </si>
  <si>
    <t>ØÆæ²ÜÎÚ²È Ð²ÞìºîìàôÂÚàôÜ (Ò¨ 6)</t>
  </si>
  <si>
    <t xml:space="preserve">üÇÝ³Ýë³Ï³Ý ³ñ¹ÛáõÝùÝ»ñÇ Ù³ëÇÝ </t>
  </si>
  <si>
    <t>(í³ñÏ³ÛÇÝ Ï³½Ù³Ï»ñåáõÃÛ³Ý ³Ýí³ÝáõÙÁ ¨ ·ïÝí»Éáõ í³ÛñÁ)</t>
  </si>
  <si>
    <t>Ü³Ëáñ¹ Å³Ù³Ý³Ï³ßñç³Ý</t>
  </si>
  <si>
    <t>ì³×³éùÇ Ñ³Ù³ñ Ý³Ë³ï»ëí³Í  Ý»ñ¹ñáõÙÝ»ñÇó ½áõï ß³ÑáõÛÃ/ (íÝ³ë)</t>
  </si>
  <si>
    <t>²ñï³ñÅáõÃ³ÛÇÝ ·áñÍ³ñùÝ»ñÇó ëï³óí³Í  ½áõï ß³ÑáõÛÃ/ (íÝ³ë)</t>
  </si>
  <si>
    <t>ì³ñÏ»ñÇó ¨ ³ÛÉ ÷áË³éáõÃÛáõÝÝ»ñÇó ³é³ç³ó³Í ÏáñáõëïÝ»ñ</t>
  </si>
  <si>
    <t xml:space="preserve">Þ³ÑáõÛÃ  ÙÇÝã¨ Ñ³ñÏí»ÉÁ </t>
  </si>
  <si>
    <t xml:space="preserve"> Þ³ÑáõÛÃ   Ñ³ñÏáõÙÇó Ñ»ïá</t>
  </si>
  <si>
    <t>ºÝÃ³Ñ³í»Éí³Í 7</t>
  </si>
  <si>
    <t xml:space="preserve"> ¸ñ³Ù³Ï³Ý ÙÇçáóÝ»ñ ¨ µ³ÝÏ³ÛÇÝ Ñ³ßÇíÝ»ñ</t>
  </si>
  <si>
    <t>1.2</t>
  </si>
  <si>
    <t xml:space="preserve"> ´³ÝÏ»ñáõÙ ï»Õ³µ³ßËí³Í ÙÇçáóÝ»ñ </t>
  </si>
  <si>
    <t xml:space="preserve"> ²ÛÉ ·áñÍ³éÝáõÃÛáõÝÝ»ñÇ ·Íáí ëï³óí»ÉÇù ·áõÙ³ñÝ»ñ</t>
  </si>
  <si>
    <t>Ð»ï³Ó·í³Í Ñ³ñÏ³ÛÇÝ ³ÏïÇíÝ»ñ</t>
  </si>
  <si>
    <t>2.1</t>
  </si>
  <si>
    <t>´³ÝÏ»ñÇó ëï³óí³Í ÷áË³éáõÃÛáõÝÝ»ñ ¨ í³ñÏ»ñ</t>
  </si>
  <si>
    <t>2.2</t>
  </si>
  <si>
    <t>2.3</t>
  </si>
  <si>
    <t xml:space="preserve"> Ð³×³Ëáñ¹Ý»ñÇó Ý»ñ·ñ³íí³Í ÷áË³éáõÃÛáõÝÝ»ñ</t>
  </si>
  <si>
    <t xml:space="preserve"> ä³ñï³íáñáõÃÛáõÝÝ»ñ ÐÐ Ï³é³í³ñáõÃÛ³Ý ÝÏ³ïÙ³Ùµ</t>
  </si>
  <si>
    <t>ì³ñÏ³ÛÇÝ Ï³½Ù³Ï»ñåáõÃÛ³Ý ÏáÕÙÇó ÃáÕ³ñÏí³Í  ³ñÅ»ÃÕÃ»ñ</t>
  </si>
  <si>
    <t>2.9</t>
  </si>
  <si>
    <t>3.2</t>
  </si>
  <si>
    <t>3.2.1</t>
  </si>
  <si>
    <t>3.2.2</t>
  </si>
  <si>
    <t>3.3</t>
  </si>
  <si>
    <t>ì³ñÏ³ÛÇÝ Ï³½Ù³Ï»ñåáõÃÛ³Ý í³ñãáõÃÛ³Ý Ý³Ë³·³Ñ</t>
  </si>
  <si>
    <t>ºÝÃ³Ñ³í»Éí³Í 9</t>
  </si>
  <si>
    <t xml:space="preserve">  ¸ñ³Ù³Ï³Ý ÙÇçáóÝ»ñÇ Ñáëù»ñÇ í»ñ³µ»ñÛ³É (Ò¨ 9)</t>
  </si>
  <si>
    <t>Ü»ñ·ñ³íí³Í í³ñÏ»ñÇ ³í»É³óáõÙ (Ýí³½áõÙ)</t>
  </si>
  <si>
    <t>²é¨ïñ³ÛÇÝ Ýå³ï³Ïáí å³ÑíáÕ ¨ í³×³éùÇ Ñ³Ù³ñ Ù³ïã»ÉÇ ³ñÅ»ÃÕÃ»ñÇ Ýí³½áõÙ (³í»É³óáõÙ)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</si>
  <si>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</si>
  <si>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</si>
  <si>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ØÇÝã¨ Ù³ñÙ³Ý Å³ÙÏ»ïÁ å³ÑíáÕ ³ñÅ»ÃÕÃ»ñÇ Ýí³½áõÙ (³í»É³óáõÙ) </t>
  </si>
  <si>
    <t xml:space="preserve">3. ¸ñ³Ù³Ï³Ý ÙÇçáóÝ»ñÇ  ½áõï Ñáëù»ñ ýÇÝ³Ýë³Ï³Ý ·áñÍáõÝ»áõÃÛáõÝÇó </t>
  </si>
  <si>
    <t>´³ÝÏ»ñÇó ëï³óí³Í í³ñÏ»ñÇ ³í»É³óáõÙ (Ýí³½áõÙ)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</si>
  <si>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</si>
  <si>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</si>
  <si>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 xml:space="preserve">                                ºÝÃ³Ñ³í»Éí³Í 8</t>
  </si>
  <si>
    <t xml:space="preserve">  ê»÷³Ï³Ý Ï³åÇï³ÉáõÙ ÷á÷áËáõÃÛáõÝÝ»ñÇ Ù³ëÇÝ ÙÇç³ÝÏÛ³É Ñ³ßí»ïíáõÃÛáõÝ (Ò¨ 8)</t>
  </si>
  <si>
    <t>§¾ÏáõÙ»ÝÇÏ ºÏ»Õ»ó³Ï³Ý öáË³ïí³Ï³Ý üáÝ¹¦ àõìÎ êäÀ,, ù. ¾çÙÇ³ÍÇÝ, ´³Õñ³ÙÛ³Ý 2</t>
  </si>
  <si>
    <t xml:space="preserve"> (í³ñÏ³ÛÇÝ Ï³½Ù³Ï»ñåáõÃÛ³Ý ³Ýí³ÝáõÙÁ ¨ ·ïÝí»Éáõ í³ÛñÁ)</t>
  </si>
  <si>
    <t>ê»÷³Ï³Ý Ï³åÇï³ÉÇ ï³ññ»ñÇ ³Ýí³ÝáõÙÁ</t>
  </si>
  <si>
    <t>Î³ÝáÝ³¹ñ³Ï³Ý Ï³åÇï³É</t>
  </si>
  <si>
    <t>¶ÉË³íáñ å³Ñáõëï</t>
  </si>
  <si>
    <t>ì»ñ³·Ý³Ñ³ïÙ³Ý å³Ñáõëï</t>
  </si>
  <si>
    <t>Îáõï³Ïí³Í ß³ÑáõÛÃ</t>
  </si>
  <si>
    <t>ÀÝ¹³Ù»ÝÁ</t>
  </si>
  <si>
    <t>Ðá¹í³ÍÝ»ñ</t>
  </si>
  <si>
    <t>Ð³ßí³å³Ñ³Ï³Ý Ñ³ßí³éÙ³Ý ù³Õ³ù³Ï³ÝáõÃÛ³Ý ÷á÷áËáõÃÛáõÝÝ»ñÇ ÁÝ¹Ñ³Ýáõñ ³ñ¹ÛáõÝùÁ ¨ ¿³Ï³Ý ëË³ÉÝ»ñÇ ×ß·ñïáõÙÁ</t>
  </si>
  <si>
    <t>ì»ñ³Ñ³ßí³ñÏí³Í ÙÝ³óáñ¹Á</t>
  </si>
  <si>
    <t>àõÕÕ³ÏÇáñ»Ý ë»÷³Ï³Ý Ï³åÇï³ÉáõÙ ×³Ý³ãí³Í »Ï³ÙáõïÝ»ñ ¨ íÝ³ëÝ»ñ</t>
  </si>
  <si>
    <t>Ü»ñ¹ñáõÙÝ»ñ Ï³ÝáÝ³¹ñ³Ï³Ý Ï³åÇï³ÉáõÙ</t>
  </si>
  <si>
    <t>Þ³Ñ³µ³ÅÇÝÝ»ñ</t>
  </si>
  <si>
    <t>¼áõï ß³ÑáõÛÃ/ íÝ³ë</t>
  </si>
  <si>
    <t>ØÝ³óáñ¹Ý ³é 31 ¹»Ïï»Ùµ»ñ  2008Ã.</t>
  </si>
  <si>
    <t xml:space="preserve">    ¶ÉË³íáñ Ñ³ßí³å³Ñ`                                                    Ս. ՄանուչարÛ³Ý</t>
  </si>
  <si>
    <t xml:space="preserve"> </t>
  </si>
  <si>
    <t xml:space="preserve">             Ò¨ ÃÇí  30</t>
  </si>
  <si>
    <t>Ðð²ä²ð²ÎìàÔ Ð²ÞìºîìàôÂÚàôÜ</t>
  </si>
  <si>
    <t>ÐÇÙÝ³Ï³Ý ïÝï»ë³Ï³Ý ÝáñÙ³ïÇíÝ»ñÇ í»ñ³µ»ñÛ³É</t>
  </si>
  <si>
    <t>ì³ñÏ³ÛÇÝ Ï³½Ù³Ï»ñåáõÃÛ³Ý ³Ýí³ÝáõÙÁ §¾ÏáõÙ»ÝÇÏ ºÏ»Õ»ó³Ï³Ý öáË³ïí³Ï³Ý üáÝ¹¦ àõìÎ êäÀ</t>
  </si>
  <si>
    <t>²Ùë³ÃÇíÁ</t>
  </si>
  <si>
    <t xml:space="preserve"> -Çó</t>
  </si>
  <si>
    <t>(Ñ³½. ¹ñ³Ù)</t>
  </si>
  <si>
    <t>ÜáñÙ³ïÇíÝ»ñ</t>
  </si>
  <si>
    <t>ö³ëï³óÇ Ù»ÍáõÃÛáõÝÁ</t>
  </si>
  <si>
    <t xml:space="preserve"> Ð³Û³ëï³ÝÇ Ð³Ýñ³å»ïáõÃÛ³Ý  Ï»ÝïñáÝ³Ï³Ý µ³ÝÏÇ ë³ÑÙ³Ý³Í ÝáñÙ³ïÇíÇ ÃáõÛÉ³ïñ»ÉÇ Ù»ÍáõÃÛáõÝÁ</t>
  </si>
  <si>
    <t xml:space="preserve">Ð³ßí»ïáõ »é³ÙëÛ³ÏáõÙ Ë³ËïáõÙÝ»ñÇ ÃÇíÁ </t>
  </si>
  <si>
    <t>1</t>
  </si>
  <si>
    <t>2</t>
  </si>
  <si>
    <t>3</t>
  </si>
  <si>
    <t>4</t>
  </si>
  <si>
    <t>ì³ñÏ³ÛÇÝ Ï³½Ù³Ï»ñåáõÃÛ³Ý Ï³ÝáÝ³¹ñ³Ï³Ý Ï³åÇï³ÉÇ Ýí³½³·áõÛÝ ã³÷Á</t>
  </si>
  <si>
    <t>Ë³ËïáõÙ ³éÏ³ ã¿</t>
  </si>
  <si>
    <t>ÀÝ¹Ñ³Ýáõñ (ë»÷³Ï³Ý) Ï³åÇï³ÉÇ Ýí³½³·áõÛÝ ã³÷Á</t>
  </si>
  <si>
    <t>Ü11 ÁÝ¹Ñ³Ýáõñ Ï³åÇï³ÉÇ ¨ éÇëÏáí Ïßéí³Í ³ÏïÇíÝ»ñÇ ·áõÙ³ñÝ»ñÇ ÙÇç¨ ë³ÑÙ³Ý³ÛÇÝ Ñ³ñ³µ»ñ³ÏóáõÃÛ³Ý Ýí³½³·áõÛÝ ã³÷Á.</t>
  </si>
  <si>
    <t>Ø»Ï ÷áË³éáõÇ ·Íáí éÇëÏÇ ³é³í»É³·áõÛÝ ã³÷Á</t>
  </si>
  <si>
    <t xml:space="preserve">²ñï³ñÅáõÃ³ÛÇÝ Ñ³Ù³Ë³éÝ ¹ÇñùÇ ³é³í»É³·áõÛÝ ã³÷Á </t>
  </si>
  <si>
    <t>(·áñÍ³¹Çñ ïÝûñ»Ý)                                                              ².ö³ÝáëÛ³Ý</t>
  </si>
  <si>
    <t>ØÝ³óáñ¹Ý ³é 31 ¹»Ïï»Ùµ»ñ  2009Ã.</t>
  </si>
  <si>
    <t>Ü³Ëáñ¹ ï³ñí³ ÝáõÛÝ Å³Ù³Ý³Ï³-ßñç³Ý</t>
  </si>
  <si>
    <t>Ü³Ëáñ¹ 
ï³ñí³
 í»ñç</t>
  </si>
  <si>
    <t>Ð³ßí»ïáõ Å³Ù³Ý³Ï³
ßñç³Ý</t>
  </si>
  <si>
    <t xml:space="preserve">Î³åÇï³É Ý»ñ¹ñáõÙÝ»ñ  ÑÇÙÝ³Ï³Ý ÙÇçáóÝ»ñáõÙ ¨ áã ÝÛáõÃ³Ï³Ý
 ³ÏïÇíÝ»ñáõÙ </t>
  </si>
  <si>
    <t xml:space="preserve">    ¶ÉË³íáñ Ñ³ßí³å³Ñ`                                                   ì. ºÝáùÛ³Ý</t>
  </si>
  <si>
    <t>ì.ºÝáùÛ³Ý</t>
  </si>
  <si>
    <t xml:space="preserve">                            ì.ºÝáùÛ³Ý</t>
  </si>
  <si>
    <t xml:space="preserve">    ¶ÉË³íáñ Ñ³ßí³å³Ñ`     </t>
  </si>
  <si>
    <t xml:space="preserve">    ¶ÉË³íáñ Ñ³ßí³å³Ñ`                                                  </t>
  </si>
  <si>
    <t>§30¦   ê»åï»Ùµ»ñÇ    2010Ã.</t>
  </si>
  <si>
    <t>ØÝ³óáñ¹Ý ³é 30 ë»åï»Ùµ»ñÇ  2009Ã.</t>
  </si>
  <si>
    <t>ØÝ³óáñ¹Ý ³é 30ë»åï»Ùµ»ñÇ 2010Ã.</t>
  </si>
  <si>
    <r>
      <t xml:space="preserve">§¾ÏáõÙ»ÝÇÏ ºÏ»Õ»ó³Ï³Ý öáË³ïí³Ï³Ý üáÝ¹¦ àõìÎ êäÀ Ï³ÝáÝ³¹ñáõÃÛ³Ý Ñ³Ù³Ó³ÛÝ Ï³½Ù³Ï»ñåáõÃÛáõÝÁ </t>
    </r>
    <r>
      <rPr>
        <b/>
        <sz val="10"/>
        <rFont val="Arial LatArm"/>
        <family val="2"/>
      </rPr>
      <t>Ññ³å³ñ³Ï³ÛÇÝ ûý»ñï³ÛÇÝ ÙÇçáóáí ÷áË³éáõÃÛáõÝÝ»ñ ãÇ Ý»ñ·ñ³íáõÙ</t>
    </r>
    <r>
      <rPr>
        <sz val="10"/>
        <rFont val="Arial LatArm"/>
        <family val="2"/>
      </rPr>
      <t>, Ñ»ï¨³µ³ñ §Ü1.1 ÁÝ¹Ñ³Ýáõñ Ï³åÇï³ÉÇ ¨ éÇëÏáí Ïßéí³Í ³ÏïÇíÝ»ñÇ ·áõÙ³ñÝ»ñÇ ÙÇç¨ ë³ÑÙ³Ý³ÛÇÝ Ñ³ñ³µ»ñ³ÏóáõÃÛ³Ý Ýí³½³·áõÛÝ ã³÷Á ¦, § Ø»Ï ÷áË³éáõÇ ·Íáí éÇëÏÇ ³é³í»É³·áõÛÝ ã³Á¦ ¨ § ²ñï³ñÅáõÃ³ÛÇÝ Ñ³Ù³Ë³éÝ ¹ñÇùÇ ³é³í»É³·áõÛÝ ã³÷Á¦ ïÝï»ë³Ï³Ý ÝáñÙ³ïÇíÝ»ñÁ Ï³½Ù³Ï»ñåáõÃÛ³Ý íñ³ ã»Ý ï³ñ³ÍíáõÙ:</t>
    </r>
  </si>
  <si>
    <r>
      <t>(</t>
    </r>
    <r>
      <rPr>
        <sz val="9"/>
        <rFont val="Arial LatArm"/>
        <family val="2"/>
      </rPr>
      <t>í³ñÏ³ÛÇÝ Ï³½Ù³Ï»ñåáõÃÛ³Ý ³Ýí³ÝáõÙÁ ¨ ·ïÝí»Éáõ í³ÛñÁ</t>
    </r>
    <r>
      <rPr>
        <sz val="10"/>
        <rFont val="Arial LatArm"/>
        <family val="2"/>
      </rPr>
      <t>)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</si>
</sst>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%"/>
    <numFmt numFmtId="187" formatCode="0.0"/>
    <numFmt numFmtId="188" formatCode="[$-409]dddd\,\ mmmm\ dd\,\ yyyy"/>
    <numFmt numFmtId="189" formatCode="mm/dd/yy;@"/>
  </numFmts>
  <fonts count="60">
    <font>
      <sz val="10"/>
      <name val="Arial"/>
      <family val="0"/>
    </font>
    <font>
      <sz val="10"/>
      <name val="Times LatRus"/>
      <family val="0"/>
    </font>
    <font>
      <u val="single"/>
      <sz val="10"/>
      <color indexed="36"/>
      <name val="Times LatRus"/>
      <family val="0"/>
    </font>
    <font>
      <u val="single"/>
      <sz val="10"/>
      <color indexed="12"/>
      <name val="Times LatRus"/>
      <family val="0"/>
    </font>
    <font>
      <sz val="10"/>
      <name val="Arial Armenian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LatArm"/>
      <family val="2"/>
    </font>
    <font>
      <sz val="12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2"/>
      <name val="Arial LatArm"/>
      <family val="2"/>
    </font>
    <font>
      <b/>
      <i/>
      <u val="single"/>
      <sz val="12"/>
      <name val="Arial LatArm"/>
      <family val="2"/>
    </font>
    <font>
      <i/>
      <u val="single"/>
      <sz val="12"/>
      <name val="Arial LatArm"/>
      <family val="2"/>
    </font>
    <font>
      <b/>
      <sz val="10"/>
      <name val="Arial LatArm"/>
      <family val="2"/>
    </font>
    <font>
      <b/>
      <sz val="9"/>
      <name val="Arial LatArm"/>
      <family val="2"/>
    </font>
    <font>
      <b/>
      <sz val="11"/>
      <name val="Arial LatArm"/>
      <family val="2"/>
    </font>
    <font>
      <b/>
      <sz val="8"/>
      <name val="Arial LatArm"/>
      <family val="2"/>
    </font>
    <font>
      <b/>
      <i/>
      <sz val="9"/>
      <name val="Arial LatArm"/>
      <family val="2"/>
    </font>
    <font>
      <b/>
      <i/>
      <u val="single"/>
      <sz val="10"/>
      <name val="Arial LatArm"/>
      <family val="2"/>
    </font>
    <font>
      <i/>
      <sz val="9"/>
      <name val="Arial LatArm"/>
      <family val="2"/>
    </font>
    <font>
      <sz val="11"/>
      <name val="Arial LatArm"/>
      <family val="2"/>
    </font>
    <font>
      <i/>
      <sz val="10"/>
      <name val="Arial LatArm"/>
      <family val="2"/>
    </font>
    <font>
      <b/>
      <sz val="13"/>
      <name val="Arial LatArm"/>
      <family val="2"/>
    </font>
    <font>
      <i/>
      <sz val="8"/>
      <name val="Arial LatArm"/>
      <family val="2"/>
    </font>
    <font>
      <b/>
      <i/>
      <u val="single"/>
      <sz val="9"/>
      <name val="Arial LatArm"/>
      <family val="2"/>
    </font>
    <font>
      <sz val="10"/>
      <color indexed="8"/>
      <name val="Times Armeni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59" applyFont="1">
      <alignment/>
      <protection/>
    </xf>
    <xf numFmtId="0" fontId="23" fillId="0" borderId="0" xfId="59" applyFont="1" applyAlignment="1">
      <alignment horizontal="center"/>
      <protection/>
    </xf>
    <xf numFmtId="0" fontId="24" fillId="0" borderId="0" xfId="60" applyFont="1" applyFill="1" applyAlignment="1">
      <alignment horizontal="centerContinuous"/>
      <protection/>
    </xf>
    <xf numFmtId="0" fontId="23" fillId="0" borderId="0" xfId="60" applyFont="1" applyFill="1">
      <alignment/>
      <protection/>
    </xf>
    <xf numFmtId="0" fontId="25" fillId="0" borderId="0" xfId="60" applyFont="1" applyFill="1" applyBorder="1" applyAlignment="1">
      <alignment horizontal="right"/>
      <protection/>
    </xf>
    <xf numFmtId="0" fontId="24" fillId="0" borderId="0" xfId="60" applyFont="1" applyFill="1" applyAlignment="1">
      <alignment horizontal="left"/>
      <protection/>
    </xf>
    <xf numFmtId="0" fontId="23" fillId="0" borderId="10" xfId="60" applyFont="1" applyFill="1" applyBorder="1" applyProtection="1">
      <alignment/>
      <protection locked="0"/>
    </xf>
    <xf numFmtId="0" fontId="23" fillId="0" borderId="0" xfId="60" applyFont="1" applyFill="1" applyBorder="1" applyProtection="1">
      <alignment/>
      <protection locked="0"/>
    </xf>
    <xf numFmtId="0" fontId="26" fillId="0" borderId="0" xfId="60" applyFont="1" applyFill="1" applyAlignment="1">
      <alignment horizontal="right"/>
      <protection/>
    </xf>
    <xf numFmtId="189" fontId="23" fillId="0" borderId="10" xfId="60" applyNumberFormat="1" applyFont="1" applyFill="1" applyBorder="1" applyAlignment="1" applyProtection="1">
      <alignment horizontal="left"/>
      <protection locked="0"/>
    </xf>
    <xf numFmtId="0" fontId="25" fillId="0" borderId="0" xfId="60" applyFont="1" applyFill="1" applyBorder="1" applyAlignment="1">
      <alignment horizontal="left"/>
      <protection/>
    </xf>
    <xf numFmtId="14" fontId="23" fillId="0" borderId="10" xfId="60" applyNumberFormat="1" applyFont="1" applyFill="1" applyBorder="1" applyProtection="1">
      <alignment/>
      <protection locked="0"/>
    </xf>
    <xf numFmtId="0" fontId="27" fillId="0" borderId="0" xfId="60" applyFont="1" applyFill="1" applyAlignment="1">
      <alignment horizontal="centerContinuous"/>
      <protection/>
    </xf>
    <xf numFmtId="0" fontId="26" fillId="0" borderId="0" xfId="60" applyFont="1" applyFill="1" applyBorder="1" applyAlignment="1">
      <alignment horizontal="right"/>
      <protection/>
    </xf>
    <xf numFmtId="49" fontId="27" fillId="0" borderId="11" xfId="60" applyNumberFormat="1" applyFont="1" applyFill="1" applyBorder="1" applyAlignment="1">
      <alignment horizontal="center" vertical="center" wrapText="1"/>
      <protection/>
    </xf>
    <xf numFmtId="49" fontId="26" fillId="0" borderId="11" xfId="60" applyNumberFormat="1" applyFont="1" applyFill="1" applyBorder="1" applyAlignment="1">
      <alignment horizontal="center" vertical="top" wrapText="1"/>
      <protection/>
    </xf>
    <xf numFmtId="49" fontId="26" fillId="0" borderId="12" xfId="60" applyNumberFormat="1" applyFont="1" applyFill="1" applyBorder="1" applyAlignment="1">
      <alignment horizontal="center" vertical="top" wrapText="1"/>
      <protection/>
    </xf>
    <xf numFmtId="49" fontId="28" fillId="33" borderId="13" xfId="60" applyNumberFormat="1" applyFont="1" applyFill="1" applyBorder="1" applyAlignment="1">
      <alignment horizontal="center" vertical="center" wrapText="1"/>
      <protection/>
    </xf>
    <xf numFmtId="49" fontId="29" fillId="33" borderId="14" xfId="60" applyNumberFormat="1" applyFont="1" applyFill="1" applyBorder="1" applyAlignment="1">
      <alignment horizontal="center" vertical="top" wrapText="1"/>
      <protection/>
    </xf>
    <xf numFmtId="49" fontId="29" fillId="33" borderId="15" xfId="60" applyNumberFormat="1" applyFont="1" applyFill="1" applyBorder="1" applyAlignment="1">
      <alignment horizontal="center" vertical="top" wrapText="1"/>
      <protection/>
    </xf>
    <xf numFmtId="49" fontId="29" fillId="33" borderId="16" xfId="60" applyNumberFormat="1" applyFont="1" applyFill="1" applyBorder="1" applyAlignment="1">
      <alignment horizontal="center" vertical="top" wrapText="1"/>
      <protection/>
    </xf>
    <xf numFmtId="49" fontId="23" fillId="0" borderId="17" xfId="60" applyNumberFormat="1" applyFont="1" applyFill="1" applyBorder="1" applyAlignment="1">
      <alignment vertical="center" wrapText="1"/>
      <protection/>
    </xf>
    <xf numFmtId="3" fontId="23" fillId="0" borderId="17" xfId="59" applyNumberFormat="1" applyFont="1" applyFill="1" applyBorder="1" applyAlignment="1" applyProtection="1">
      <alignment horizontal="center" wrapText="1"/>
      <protection locked="0"/>
    </xf>
    <xf numFmtId="3" fontId="23" fillId="0" borderId="18" xfId="59" applyNumberFormat="1" applyFont="1" applyFill="1" applyBorder="1" applyAlignment="1" applyProtection="1">
      <alignment horizontal="center" wrapText="1"/>
      <protection locked="0"/>
    </xf>
    <xf numFmtId="49" fontId="23" fillId="0" borderId="17" xfId="60" applyNumberFormat="1" applyFont="1" applyFill="1" applyBorder="1" applyAlignment="1" applyProtection="1">
      <alignment horizontal="right" vertical="top" wrapText="1"/>
      <protection locked="0"/>
    </xf>
    <xf numFmtId="49" fontId="23" fillId="0" borderId="19" xfId="60" applyNumberFormat="1" applyFont="1" applyFill="1" applyBorder="1" applyAlignment="1">
      <alignment horizontal="left" vertical="center" wrapText="1"/>
      <protection/>
    </xf>
    <xf numFmtId="3" fontId="23" fillId="0" borderId="19" xfId="59" applyNumberFormat="1" applyFont="1" applyFill="1" applyBorder="1" applyAlignment="1" applyProtection="1">
      <alignment horizontal="center" wrapText="1"/>
      <protection locked="0"/>
    </xf>
    <xf numFmtId="3" fontId="23" fillId="0" borderId="20" xfId="59" applyNumberFormat="1" applyFont="1" applyFill="1" applyBorder="1" applyAlignment="1" applyProtection="1">
      <alignment horizontal="center" wrapText="1"/>
      <protection locked="0"/>
    </xf>
    <xf numFmtId="0" fontId="23" fillId="0" borderId="19" xfId="60" applyFont="1" applyFill="1" applyBorder="1" applyAlignment="1">
      <alignment vertical="top" wrapText="1"/>
      <protection/>
    </xf>
    <xf numFmtId="186" fontId="23" fillId="0" borderId="19" xfId="59" applyNumberFormat="1" applyFont="1" applyFill="1" applyBorder="1" applyAlignment="1" applyProtection="1">
      <alignment horizontal="center"/>
      <protection locked="0"/>
    </xf>
    <xf numFmtId="186" fontId="23" fillId="0" borderId="20" xfId="59" applyNumberFormat="1" applyFont="1" applyFill="1" applyBorder="1" applyAlignment="1" applyProtection="1">
      <alignment horizontal="center" wrapText="1"/>
      <protection locked="0"/>
    </xf>
    <xf numFmtId="186" fontId="23" fillId="0" borderId="19" xfId="59" applyNumberFormat="1" applyFont="1" applyFill="1" applyBorder="1" applyAlignment="1" applyProtection="1">
      <alignment horizontal="center" wrapText="1"/>
      <protection locked="0"/>
    </xf>
    <xf numFmtId="0" fontId="23" fillId="0" borderId="19" xfId="60" applyFont="1" applyFill="1" applyBorder="1" applyAlignment="1">
      <alignment horizontal="left" vertical="top" wrapText="1"/>
      <protection/>
    </xf>
    <xf numFmtId="0" fontId="30" fillId="0" borderId="0" xfId="59" applyFont="1" applyAlignment="1">
      <alignment horizontal="left" indent="12"/>
      <protection/>
    </xf>
    <xf numFmtId="0" fontId="30" fillId="0" borderId="0" xfId="0" applyFont="1" applyAlignment="1">
      <alignment horizontal="left" indent="12"/>
    </xf>
    <xf numFmtId="0" fontId="31" fillId="0" borderId="0" xfId="0" applyFont="1" applyAlignment="1">
      <alignment horizontal="left" indent="12"/>
    </xf>
    <xf numFmtId="0" fontId="32" fillId="0" borderId="0" xfId="0" applyFont="1" applyBorder="1" applyAlignment="1">
      <alignment/>
    </xf>
    <xf numFmtId="0" fontId="23" fillId="0" borderId="0" xfId="59" applyFont="1" applyAlignment="1">
      <alignment horizontal="left"/>
      <protection/>
    </xf>
    <xf numFmtId="0" fontId="31" fillId="0" borderId="0" xfId="0" applyFont="1" applyAlignment="1">
      <alignment/>
    </xf>
    <xf numFmtId="0" fontId="26" fillId="0" borderId="0" xfId="0" applyFont="1" applyAlignment="1">
      <alignment/>
    </xf>
    <xf numFmtId="0" fontId="33" fillId="34" borderId="0" xfId="0" applyFont="1" applyFill="1" applyAlignment="1">
      <alignment/>
    </xf>
    <xf numFmtId="0" fontId="23" fillId="0" borderId="0" xfId="0" applyFont="1" applyAlignment="1">
      <alignment horizontal="justify" wrapText="1"/>
    </xf>
    <xf numFmtId="0" fontId="25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23" fillId="0" borderId="0" xfId="0" applyFont="1" applyAlignment="1">
      <alignment wrapText="1"/>
    </xf>
    <xf numFmtId="0" fontId="34" fillId="0" borderId="0" xfId="57" applyFont="1" applyFill="1" applyBorder="1" applyAlignment="1">
      <alignment horizontal="center"/>
      <protection/>
    </xf>
    <xf numFmtId="0" fontId="31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0" fillId="0" borderId="0" xfId="61" applyFont="1" applyBorder="1" applyAlignment="1">
      <alignment horizontal="center"/>
      <protection/>
    </xf>
    <xf numFmtId="0" fontId="35" fillId="0" borderId="0" xfId="0" applyFont="1" applyAlignment="1">
      <alignment horizontal="center"/>
    </xf>
    <xf numFmtId="0" fontId="23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36" fillId="0" borderId="0" xfId="57" applyFont="1" applyFill="1" applyBorder="1" applyAlignment="1">
      <alignment horizontal="right"/>
      <protection/>
    </xf>
    <xf numFmtId="0" fontId="31" fillId="0" borderId="21" xfId="0" applyFont="1" applyBorder="1" applyAlignment="1">
      <alignment vertical="top" wrapText="1"/>
    </xf>
    <xf numFmtId="0" fontId="31" fillId="0" borderId="22" xfId="0" applyFont="1" applyBorder="1" applyAlignment="1">
      <alignment vertical="top" wrapText="1"/>
    </xf>
    <xf numFmtId="0" fontId="31" fillId="0" borderId="23" xfId="0" applyFont="1" applyBorder="1" applyAlignment="1">
      <alignment vertical="top" wrapText="1"/>
    </xf>
    <xf numFmtId="0" fontId="26" fillId="0" borderId="24" xfId="0" applyFont="1" applyBorder="1" applyAlignment="1">
      <alignment vertical="top" wrapText="1"/>
    </xf>
    <xf numFmtId="0" fontId="26" fillId="0" borderId="23" xfId="0" applyFont="1" applyBorder="1" applyAlignment="1">
      <alignment vertical="top" wrapText="1"/>
    </xf>
    <xf numFmtId="3" fontId="26" fillId="0" borderId="24" xfId="0" applyNumberFormat="1" applyFont="1" applyBorder="1" applyAlignment="1">
      <alignment horizontal="right" vertical="top" wrapText="1"/>
    </xf>
    <xf numFmtId="0" fontId="26" fillId="0" borderId="24" xfId="0" applyFont="1" applyBorder="1" applyAlignment="1">
      <alignment horizontal="right" vertical="top" wrapText="1"/>
    </xf>
    <xf numFmtId="37" fontId="26" fillId="0" borderId="24" xfId="0" applyNumberFormat="1" applyFont="1" applyBorder="1" applyAlignment="1">
      <alignment horizontal="right" vertical="top" wrapText="1"/>
    </xf>
    <xf numFmtId="0" fontId="26" fillId="0" borderId="24" xfId="0" applyFont="1" applyBorder="1" applyAlignment="1">
      <alignment horizontal="center" vertical="top" wrapText="1"/>
    </xf>
    <xf numFmtId="3" fontId="26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23" fillId="0" borderId="0" xfId="0" applyFont="1" applyBorder="1" applyAlignment="1">
      <alignment/>
    </xf>
    <xf numFmtId="0" fontId="27" fillId="0" borderId="0" xfId="57" applyFont="1" applyFill="1" applyBorder="1" applyAlignment="1">
      <alignment horizontal="center"/>
      <protection/>
    </xf>
    <xf numFmtId="0" fontId="32" fillId="0" borderId="0" xfId="57" applyFont="1" applyFill="1" applyBorder="1" applyAlignment="1">
      <alignment horizontal="center"/>
      <protection/>
    </xf>
    <xf numFmtId="0" fontId="37" fillId="0" borderId="0" xfId="57" applyFont="1" applyFill="1" applyBorder="1" applyAlignment="1">
      <alignment horizontal="center"/>
      <protection/>
    </xf>
    <xf numFmtId="49" fontId="23" fillId="0" borderId="0" xfId="61" applyNumberFormat="1" applyFont="1" applyBorder="1" applyAlignment="1">
      <alignment horizontal="left"/>
      <protection/>
    </xf>
    <xf numFmtId="0" fontId="23" fillId="0" borderId="0" xfId="61" applyFont="1" applyBorder="1">
      <alignment/>
      <protection/>
    </xf>
    <xf numFmtId="0" fontId="35" fillId="0" borderId="0" xfId="61" applyFont="1" applyBorder="1" applyAlignment="1">
      <alignment horizontal="center"/>
      <protection/>
    </xf>
    <xf numFmtId="0" fontId="38" fillId="0" borderId="0" xfId="61" applyFont="1" applyBorder="1" applyAlignment="1">
      <alignment horizontal="center"/>
      <protection/>
    </xf>
    <xf numFmtId="0" fontId="26" fillId="0" borderId="0" xfId="57" applyFont="1" applyFill="1" applyBorder="1" applyAlignment="1">
      <alignment horizontal="center"/>
      <protection/>
    </xf>
    <xf numFmtId="0" fontId="23" fillId="0" borderId="0" xfId="57" applyFont="1" applyFill="1" applyBorder="1" applyAlignment="1">
      <alignment vertical="top" wrapText="1"/>
      <protection/>
    </xf>
    <xf numFmtId="49" fontId="32" fillId="0" borderId="19" xfId="57" applyNumberFormat="1" applyFont="1" applyFill="1" applyBorder="1" applyAlignment="1">
      <alignment horizontal="center" vertical="center" wrapText="1"/>
      <protection/>
    </xf>
    <xf numFmtId="0" fontId="31" fillId="0" borderId="19" xfId="62" applyFont="1" applyBorder="1" applyAlignment="1">
      <alignment horizontal="left" vertical="top" wrapText="1"/>
      <protection/>
    </xf>
    <xf numFmtId="0" fontId="23" fillId="0" borderId="0" xfId="57" applyFont="1" applyFill="1" applyAlignment="1">
      <alignment vertical="top" wrapText="1"/>
      <protection/>
    </xf>
    <xf numFmtId="0" fontId="31" fillId="0" borderId="25" xfId="57" applyFont="1" applyFill="1" applyBorder="1" applyAlignment="1">
      <alignment vertical="top" wrapText="1"/>
      <protection/>
    </xf>
    <xf numFmtId="37" fontId="30" fillId="0" borderId="26" xfId="57" applyNumberFormat="1" applyFont="1" applyFill="1" applyBorder="1" applyAlignment="1" applyProtection="1">
      <alignment horizontal="center" vertical="top" wrapText="1"/>
      <protection/>
    </xf>
    <xf numFmtId="0" fontId="34" fillId="0" borderId="27" xfId="57" applyFont="1" applyFill="1" applyBorder="1" applyAlignment="1">
      <alignment vertical="top" wrapText="1"/>
      <protection/>
    </xf>
    <xf numFmtId="37" fontId="23" fillId="0" borderId="26" xfId="57" applyNumberFormat="1" applyFont="1" applyFill="1" applyBorder="1" applyAlignment="1" applyProtection="1">
      <alignment horizontal="center" vertical="top" wrapText="1"/>
      <protection/>
    </xf>
    <xf numFmtId="0" fontId="26" fillId="0" borderId="28" xfId="57" applyFont="1" applyFill="1" applyBorder="1" applyAlignment="1">
      <alignment horizontal="left" vertical="top" wrapText="1"/>
      <protection/>
    </xf>
    <xf numFmtId="3" fontId="23" fillId="0" borderId="26" xfId="57" applyNumberFormat="1" applyFont="1" applyFill="1" applyBorder="1" applyAlignment="1" applyProtection="1">
      <alignment horizontal="center" vertical="top" wrapText="1"/>
      <protection/>
    </xf>
    <xf numFmtId="0" fontId="26" fillId="0" borderId="28" xfId="57" applyFont="1" applyFill="1" applyBorder="1" applyAlignment="1">
      <alignment vertical="top" wrapText="1"/>
      <protection/>
    </xf>
    <xf numFmtId="0" fontId="26" fillId="0" borderId="27" xfId="57" applyFont="1" applyFill="1" applyBorder="1" applyAlignment="1">
      <alignment vertical="top" wrapText="1"/>
      <protection/>
    </xf>
    <xf numFmtId="0" fontId="34" fillId="0" borderId="27" xfId="57" applyFont="1" applyFill="1" applyBorder="1" applyAlignment="1">
      <alignment horizontal="left" vertical="top" wrapText="1"/>
      <protection/>
    </xf>
    <xf numFmtId="0" fontId="26" fillId="0" borderId="27" xfId="57" applyFont="1" applyFill="1" applyBorder="1" applyAlignment="1">
      <alignment horizontal="left" vertical="top" wrapText="1"/>
      <protection/>
    </xf>
    <xf numFmtId="0" fontId="26" fillId="0" borderId="28" xfId="57" applyFont="1" applyFill="1" applyBorder="1" applyAlignment="1" quotePrefix="1">
      <alignment horizontal="left" vertical="top" wrapText="1"/>
      <protection/>
    </xf>
    <xf numFmtId="3" fontId="30" fillId="0" borderId="29" xfId="57" applyNumberFormat="1" applyFont="1" applyFill="1" applyBorder="1" applyAlignment="1" applyProtection="1">
      <alignment horizontal="center" vertical="top" wrapText="1"/>
      <protection locked="0"/>
    </xf>
    <xf numFmtId="37" fontId="23" fillId="0" borderId="30" xfId="57" applyNumberFormat="1" applyFont="1" applyFill="1" applyBorder="1" applyAlignment="1" applyProtection="1">
      <alignment horizontal="center" vertical="top" wrapText="1"/>
      <protection/>
    </xf>
    <xf numFmtId="37" fontId="23" fillId="0" borderId="31" xfId="57" applyNumberFormat="1" applyFont="1" applyFill="1" applyBorder="1" applyAlignment="1" applyProtection="1">
      <alignment horizontal="center" vertical="top" wrapText="1"/>
      <protection/>
    </xf>
    <xf numFmtId="3" fontId="30" fillId="0" borderId="25" xfId="57" applyNumberFormat="1" applyFont="1" applyFill="1" applyBorder="1" applyAlignment="1" applyProtection="1">
      <alignment horizontal="center" vertical="top" wrapText="1"/>
      <protection/>
    </xf>
    <xf numFmtId="3" fontId="30" fillId="0" borderId="26" xfId="57" applyNumberFormat="1" applyFont="1" applyFill="1" applyBorder="1" applyAlignment="1" applyProtection="1">
      <alignment horizontal="center" vertical="top" wrapText="1"/>
      <protection/>
    </xf>
    <xf numFmtId="3" fontId="23" fillId="0" borderId="29" xfId="57" applyNumberFormat="1" applyFont="1" applyFill="1" applyBorder="1" applyAlignment="1" applyProtection="1">
      <alignment horizontal="center" vertical="top" wrapText="1"/>
      <protection locked="0"/>
    </xf>
    <xf numFmtId="0" fontId="26" fillId="0" borderId="32" xfId="57" applyFont="1" applyFill="1" applyBorder="1" applyAlignment="1">
      <alignment vertical="top" wrapText="1"/>
      <protection/>
    </xf>
    <xf numFmtId="3" fontId="23" fillId="0" borderId="33" xfId="57" applyNumberFormat="1" applyFont="1" applyFill="1" applyBorder="1" applyAlignment="1" applyProtection="1">
      <alignment horizontal="center" vertical="top" wrapText="1"/>
      <protection locked="0"/>
    </xf>
    <xf numFmtId="0" fontId="26" fillId="0" borderId="31" xfId="57" applyFont="1" applyFill="1" applyBorder="1" applyAlignment="1">
      <alignment vertical="top" wrapText="1"/>
      <protection/>
    </xf>
    <xf numFmtId="3" fontId="23" fillId="0" borderId="34" xfId="57" applyNumberFormat="1" applyFont="1" applyFill="1" applyBorder="1" applyAlignment="1" applyProtection="1">
      <alignment horizontal="center" vertical="top" wrapText="1"/>
      <protection locked="0"/>
    </xf>
    <xf numFmtId="3" fontId="30" fillId="0" borderId="35" xfId="57" applyNumberFormat="1" applyFont="1" applyFill="1" applyBorder="1" applyAlignment="1" applyProtection="1">
      <alignment horizontal="center" vertical="top" wrapText="1"/>
      <protection/>
    </xf>
    <xf numFmtId="3" fontId="23" fillId="0" borderId="31" xfId="57" applyNumberFormat="1" applyFont="1" applyFill="1" applyBorder="1" applyAlignment="1" applyProtection="1">
      <alignment horizontal="center" vertical="top" wrapText="1"/>
      <protection locked="0"/>
    </xf>
    <xf numFmtId="0" fontId="26" fillId="0" borderId="11" xfId="57" applyFont="1" applyFill="1" applyBorder="1" applyAlignment="1">
      <alignment horizontal="left" vertical="top" wrapText="1"/>
      <protection/>
    </xf>
    <xf numFmtId="37" fontId="23" fillId="0" borderId="19" xfId="57" applyNumberFormat="1" applyFont="1" applyFill="1" applyBorder="1" applyAlignment="1" applyProtection="1">
      <alignment horizontal="center" vertical="top" wrapText="1"/>
      <protection/>
    </xf>
    <xf numFmtId="0" fontId="26" fillId="0" borderId="17" xfId="57" applyFont="1" applyFill="1" applyBorder="1" applyAlignment="1">
      <alignment horizontal="left" vertical="top" wrapText="1"/>
      <protection/>
    </xf>
    <xf numFmtId="37" fontId="23" fillId="0" borderId="25" xfId="57" applyNumberFormat="1" applyFont="1" applyFill="1" applyBorder="1" applyAlignment="1" applyProtection="1">
      <alignment horizontal="center" vertical="top" wrapText="1"/>
      <protection/>
    </xf>
    <xf numFmtId="0" fontId="23" fillId="0" borderId="19" xfId="0" applyFont="1" applyBorder="1" applyAlignment="1">
      <alignment/>
    </xf>
    <xf numFmtId="0" fontId="31" fillId="0" borderId="19" xfId="57" applyFont="1" applyFill="1" applyBorder="1" applyAlignment="1">
      <alignment vertical="top" wrapText="1"/>
      <protection/>
    </xf>
    <xf numFmtId="3" fontId="30" fillId="0" borderId="36" xfId="57" applyNumberFormat="1" applyFont="1" applyFill="1" applyBorder="1" applyAlignment="1" applyProtection="1">
      <alignment horizontal="center" vertical="top" wrapText="1"/>
      <protection/>
    </xf>
    <xf numFmtId="3" fontId="30" fillId="0" borderId="37" xfId="57" applyNumberFormat="1" applyFont="1" applyFill="1" applyBorder="1" applyAlignment="1" applyProtection="1">
      <alignment horizontal="center" vertical="top" wrapText="1"/>
      <protection/>
    </xf>
    <xf numFmtId="3" fontId="23" fillId="0" borderId="0" xfId="0" applyNumberFormat="1" applyFont="1" applyAlignment="1">
      <alignment/>
    </xf>
    <xf numFmtId="0" fontId="26" fillId="0" borderId="38" xfId="57" applyFont="1" applyFill="1" applyBorder="1" applyAlignment="1">
      <alignment vertical="top" wrapText="1"/>
      <protection/>
    </xf>
    <xf numFmtId="3" fontId="30" fillId="0" borderId="38" xfId="57" applyNumberFormat="1" applyFont="1" applyFill="1" applyBorder="1" applyAlignment="1" applyProtection="1">
      <alignment horizontal="center" vertical="top" wrapText="1"/>
      <protection locked="0"/>
    </xf>
    <xf numFmtId="0" fontId="26" fillId="0" borderId="39" xfId="57" applyFont="1" applyFill="1" applyBorder="1" applyAlignment="1">
      <alignment vertical="top" wrapText="1"/>
      <protection/>
    </xf>
    <xf numFmtId="3" fontId="30" fillId="0" borderId="39" xfId="57" applyNumberFormat="1" applyFont="1" applyFill="1" applyBorder="1" applyAlignment="1" applyProtection="1">
      <alignment horizontal="center" vertical="top" wrapText="1"/>
      <protection/>
    </xf>
    <xf numFmtId="0" fontId="30" fillId="0" borderId="0" xfId="0" applyFont="1" applyAlignment="1">
      <alignment horizontal="center"/>
    </xf>
    <xf numFmtId="3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32" fillId="0" borderId="0" xfId="0" applyFont="1" applyAlignment="1">
      <alignment/>
    </xf>
    <xf numFmtId="0" fontId="37" fillId="0" borderId="0" xfId="0" applyFont="1" applyAlignment="1">
      <alignment/>
    </xf>
    <xf numFmtId="0" fontId="23" fillId="0" borderId="0" xfId="62" applyFont="1">
      <alignment/>
      <protection/>
    </xf>
    <xf numFmtId="0" fontId="34" fillId="0" borderId="0" xfId="62" applyFont="1" applyAlignment="1">
      <alignment horizontal="center"/>
      <protection/>
    </xf>
    <xf numFmtId="0" fontId="39" fillId="0" borderId="0" xfId="62" applyFont="1" applyAlignment="1">
      <alignment horizontal="center"/>
      <protection/>
    </xf>
    <xf numFmtId="0" fontId="32" fillId="0" borderId="0" xfId="62" applyFont="1" applyAlignment="1">
      <alignment horizontal="center"/>
      <protection/>
    </xf>
    <xf numFmtId="0" fontId="37" fillId="0" borderId="0" xfId="62" applyFont="1" applyAlignment="1">
      <alignment horizontal="center"/>
      <protection/>
    </xf>
    <xf numFmtId="0" fontId="26" fillId="0" borderId="0" xfId="62" applyFont="1" applyAlignment="1">
      <alignment horizontal="center"/>
      <protection/>
    </xf>
    <xf numFmtId="0" fontId="30" fillId="0" borderId="0" xfId="62" applyFont="1" applyAlignment="1">
      <alignment horizontal="center"/>
      <protection/>
    </xf>
    <xf numFmtId="0" fontId="23" fillId="0" borderId="0" xfId="62" applyFont="1" applyAlignment="1">
      <alignment horizontal="center"/>
      <protection/>
    </xf>
    <xf numFmtId="0" fontId="25" fillId="0" borderId="0" xfId="62" applyFont="1" applyBorder="1" applyAlignment="1">
      <alignment horizontal="center"/>
      <protection/>
    </xf>
    <xf numFmtId="0" fontId="25" fillId="0" borderId="0" xfId="62" applyFont="1" applyBorder="1" applyAlignment="1">
      <alignment horizontal="center"/>
      <protection/>
    </xf>
    <xf numFmtId="0" fontId="40" fillId="0" borderId="0" xfId="62" applyFont="1" applyAlignment="1">
      <alignment horizontal="right"/>
      <protection/>
    </xf>
    <xf numFmtId="0" fontId="31" fillId="0" borderId="19" xfId="62" applyFont="1" applyBorder="1" applyAlignment="1">
      <alignment horizontal="center" vertical="center" wrapText="1"/>
      <protection/>
    </xf>
    <xf numFmtId="0" fontId="31" fillId="0" borderId="19" xfId="0" applyFont="1" applyBorder="1" applyAlignment="1">
      <alignment vertical="top" wrapText="1"/>
    </xf>
    <xf numFmtId="0" fontId="31" fillId="0" borderId="20" xfId="62" applyFont="1" applyBorder="1" applyAlignment="1">
      <alignment horizontal="center" vertical="top" wrapText="1"/>
      <protection/>
    </xf>
    <xf numFmtId="0" fontId="26" fillId="0" borderId="40" xfId="62" applyFont="1" applyBorder="1" applyAlignment="1">
      <alignment horizontal="center"/>
      <protection/>
    </xf>
    <xf numFmtId="3" fontId="23" fillId="0" borderId="41" xfId="62" applyNumberFormat="1" applyFont="1" applyBorder="1" applyAlignment="1">
      <alignment horizontal="center"/>
      <protection/>
    </xf>
    <xf numFmtId="0" fontId="26" fillId="0" borderId="42" xfId="62" applyFont="1" applyBorder="1" applyAlignment="1">
      <alignment horizontal="center"/>
      <protection/>
    </xf>
    <xf numFmtId="37" fontId="23" fillId="0" borderId="43" xfId="62" applyNumberFormat="1" applyFont="1" applyBorder="1" applyAlignment="1">
      <alignment horizontal="center"/>
      <protection/>
    </xf>
    <xf numFmtId="0" fontId="31" fillId="0" borderId="42" xfId="62" applyFont="1" applyBorder="1" applyAlignment="1">
      <alignment horizontal="center"/>
      <protection/>
    </xf>
    <xf numFmtId="3" fontId="30" fillId="0" borderId="43" xfId="62" applyNumberFormat="1" applyFont="1" applyBorder="1" applyAlignment="1">
      <alignment horizontal="center"/>
      <protection/>
    </xf>
    <xf numFmtId="0" fontId="23" fillId="0" borderId="43" xfId="62" applyFont="1" applyBorder="1" applyAlignment="1">
      <alignment horizontal="center"/>
      <protection/>
    </xf>
    <xf numFmtId="3" fontId="23" fillId="0" borderId="43" xfId="62" applyNumberFormat="1" applyFont="1" applyBorder="1" applyAlignment="1">
      <alignment horizontal="center"/>
      <protection/>
    </xf>
    <xf numFmtId="37" fontId="30" fillId="0" borderId="43" xfId="62" applyNumberFormat="1" applyFont="1" applyBorder="1" applyAlignment="1">
      <alignment horizontal="center"/>
      <protection/>
    </xf>
    <xf numFmtId="0" fontId="23" fillId="0" borderId="42" xfId="62" applyFont="1" applyBorder="1" applyAlignment="1">
      <alignment horizontal="center"/>
      <protection/>
    </xf>
    <xf numFmtId="0" fontId="30" fillId="0" borderId="42" xfId="62" applyFont="1" applyBorder="1" applyAlignment="1">
      <alignment horizontal="center"/>
      <protection/>
    </xf>
    <xf numFmtId="0" fontId="26" fillId="0" borderId="44" xfId="62" applyFont="1" applyBorder="1" applyAlignment="1">
      <alignment horizontal="center"/>
      <protection/>
    </xf>
    <xf numFmtId="0" fontId="23" fillId="0" borderId="45" xfId="62" applyFont="1" applyBorder="1" applyAlignment="1">
      <alignment horizontal="center"/>
      <protection/>
    </xf>
    <xf numFmtId="0" fontId="23" fillId="0" borderId="45" xfId="62" applyFont="1" applyBorder="1">
      <alignment/>
      <protection/>
    </xf>
    <xf numFmtId="0" fontId="23" fillId="0" borderId="46" xfId="62" applyFont="1" applyBorder="1">
      <alignment/>
      <protection/>
    </xf>
    <xf numFmtId="0" fontId="23" fillId="0" borderId="47" xfId="62" applyFont="1" applyBorder="1">
      <alignment/>
      <protection/>
    </xf>
    <xf numFmtId="0" fontId="26" fillId="0" borderId="48" xfId="62" applyFont="1" applyBorder="1" applyAlignment="1">
      <alignment horizontal="center"/>
      <protection/>
    </xf>
    <xf numFmtId="0" fontId="23" fillId="0" borderId="49" xfId="62" applyFont="1" applyBorder="1" applyAlignment="1">
      <alignment horizontal="center"/>
      <protection/>
    </xf>
    <xf numFmtId="0" fontId="23" fillId="0" borderId="49" xfId="62" applyFont="1" applyBorder="1">
      <alignment/>
      <protection/>
    </xf>
    <xf numFmtId="0" fontId="23" fillId="0" borderId="50" xfId="62" applyFont="1" applyBorder="1">
      <alignment/>
      <protection/>
    </xf>
    <xf numFmtId="0" fontId="23" fillId="0" borderId="51" xfId="62" applyFont="1" applyBorder="1">
      <alignment/>
      <protection/>
    </xf>
    <xf numFmtId="0" fontId="23" fillId="0" borderId="0" xfId="58" applyFont="1">
      <alignment/>
      <protection/>
    </xf>
    <xf numFmtId="0" fontId="34" fillId="0" borderId="0" xfId="61" applyFont="1" applyBorder="1" applyAlignment="1">
      <alignment horizontal="center"/>
      <protection/>
    </xf>
    <xf numFmtId="0" fontId="41" fillId="0" borderId="0" xfId="61" applyFont="1" applyBorder="1" applyAlignment="1">
      <alignment horizontal="center"/>
      <protection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0" fontId="23" fillId="0" borderId="0" xfId="61" applyFont="1" applyBorder="1" applyAlignment="1">
      <alignment horizontal="center"/>
      <protection/>
    </xf>
    <xf numFmtId="49" fontId="23" fillId="0" borderId="52" xfId="61" applyNumberFormat="1" applyFont="1" applyBorder="1" applyAlignment="1">
      <alignment horizontal="left"/>
      <protection/>
    </xf>
    <xf numFmtId="0" fontId="23" fillId="0" borderId="52" xfId="61" applyFont="1" applyBorder="1">
      <alignment/>
      <protection/>
    </xf>
    <xf numFmtId="0" fontId="38" fillId="0" borderId="52" xfId="61" applyFont="1" applyBorder="1" applyAlignment="1">
      <alignment horizontal="right"/>
      <protection/>
    </xf>
    <xf numFmtId="49" fontId="23" fillId="0" borderId="19" xfId="61" applyNumberFormat="1" applyFont="1" applyBorder="1" applyAlignment="1">
      <alignment horizontal="left" vertical="top" wrapText="1"/>
      <protection/>
    </xf>
    <xf numFmtId="0" fontId="30" fillId="0" borderId="19" xfId="61" applyFont="1" applyBorder="1" applyAlignment="1">
      <alignment horizontal="center" vertical="center" wrapText="1"/>
      <protection/>
    </xf>
    <xf numFmtId="0" fontId="30" fillId="0" borderId="19" xfId="61" applyFont="1" applyBorder="1" applyAlignment="1">
      <alignment horizontal="center" vertical="top" wrapText="1"/>
      <protection/>
    </xf>
    <xf numFmtId="49" fontId="30" fillId="0" borderId="19" xfId="61" applyNumberFormat="1" applyFont="1" applyBorder="1" applyAlignment="1">
      <alignment horizontal="left"/>
      <protection/>
    </xf>
    <xf numFmtId="0" fontId="30" fillId="0" borderId="19" xfId="61" applyFont="1" applyBorder="1">
      <alignment/>
      <protection/>
    </xf>
    <xf numFmtId="0" fontId="37" fillId="0" borderId="19" xfId="61" applyFont="1" applyBorder="1">
      <alignment/>
      <protection/>
    </xf>
    <xf numFmtId="0" fontId="23" fillId="0" borderId="19" xfId="61" applyFont="1" applyBorder="1">
      <alignment/>
      <protection/>
    </xf>
    <xf numFmtId="49" fontId="26" fillId="0" borderId="19" xfId="61" applyNumberFormat="1" applyFont="1" applyBorder="1" applyAlignment="1">
      <alignment horizontal="left"/>
      <protection/>
    </xf>
    <xf numFmtId="0" fontId="26" fillId="0" borderId="19" xfId="61" applyFont="1" applyBorder="1" applyAlignment="1">
      <alignment wrapText="1"/>
      <protection/>
    </xf>
    <xf numFmtId="3" fontId="37" fillId="0" borderId="19" xfId="61" applyNumberFormat="1" applyFont="1" applyBorder="1">
      <alignment/>
      <protection/>
    </xf>
    <xf numFmtId="0" fontId="26" fillId="0" borderId="19" xfId="61" applyFont="1" applyBorder="1">
      <alignment/>
      <protection/>
    </xf>
    <xf numFmtId="49" fontId="26" fillId="0" borderId="19" xfId="61" applyNumberFormat="1" applyFont="1" applyBorder="1" applyAlignment="1">
      <alignment horizontal="left" vertical="top"/>
      <protection/>
    </xf>
    <xf numFmtId="0" fontId="26" fillId="0" borderId="19" xfId="61" applyFont="1" applyBorder="1" applyAlignment="1">
      <alignment vertical="top" wrapText="1"/>
      <protection/>
    </xf>
    <xf numFmtId="0" fontId="34" fillId="0" borderId="19" xfId="61" applyFont="1" applyBorder="1">
      <alignment/>
      <protection/>
    </xf>
    <xf numFmtId="3" fontId="32" fillId="0" borderId="19" xfId="61" applyNumberFormat="1" applyFont="1" applyBorder="1">
      <alignment/>
      <protection/>
    </xf>
    <xf numFmtId="49" fontId="31" fillId="0" borderId="19" xfId="61" applyNumberFormat="1" applyFont="1" applyBorder="1" applyAlignment="1">
      <alignment horizontal="left"/>
      <protection/>
    </xf>
    <xf numFmtId="0" fontId="31" fillId="0" borderId="19" xfId="61" applyFont="1" applyBorder="1">
      <alignment/>
      <protection/>
    </xf>
    <xf numFmtId="0" fontId="36" fillId="0" borderId="19" xfId="61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balance" xfId="58"/>
    <cellStyle name="Normal_Print Rep-III quarter" xfId="59"/>
    <cellStyle name="Normal_Sheet1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8</xdr:col>
      <xdr:colOff>904875</xdr:colOff>
      <xdr:row>30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161925"/>
          <a:ext cx="5695950" cy="475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¾ÎàõØºÜÆÎ ºÎºÔºò²Î²Ü öàÊ²îì²Î²Ü üàÜ¸¦ àõìÎ êäÀ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üÇÝ³Ý³նë³Ï³Ý Ñ³ßí»ïíáõÃÛáõÝÝ»ñÇÝ ÏÇó Í³ÝáÃ³·ñáõÃÛáõÝÝ»ñ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¾ºöü¦ àõìÎ êäÀ-Ý ·ïÝíáõÙ ¿ ù.¾çÙÇ³ÍÇÝ, 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³Õñ³ÙÛ³Ý 2 Ñ³ëó»áõÙ 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áõÝÇ »ñ»ù Ý»ñÏ³Û³-óáõóãáõÃÛáõÝÝ»ñ` êï»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³Ý³í³Ý, ì³ñ¹»ÝÇë 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ºÕ»·Ý³Óáñ ù³Õ³ùÝ»ñáõÙ: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¾ºöü¦ àõìÎ êäÀ-Ç  ýÇÝ³Ýë³Ï³Ý Ñ³ßí»ïíáõÃÛáõÝÝ»ñÁ Ï³½Ùí»É »Ý Ñ³Ù³Ó³ÛÝ ýÇÝ³Ýë³Ï³Ý Ñ³ßí»ïíáõÃÛáõÝÝ»ñÇ ÙÇç³½·³ÛÇÝ ëï³Ý¹³ñïÝ»ñÇ: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¾ºöü¦ àõìÎ êäÀ–áõÙ Ñ³ßí³å³Ñ³Ï³Ý Ñ³ßí³éáõÙÁ Çñ³Ï³Ý³óíáõÙ ¿ Õ»Ï³í³ñí»Éáí 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Ð³ßí³å³Ñ³Ï³Ý Ñ³ßí³éÙ³Ý Ù³ëÇÝ¦ ÐÐ ûñ»Ýùáí, ÐÐ Î»ÝïñáÝ³Ï³Ý µ³ÝÏÇ ÏáÕÙÇó Ñ³ëï³ïí³Í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ÝáñÙ³ïÇí ³Ïï»ñáí, ÇÝãå»ë Ý³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¾ºöü¦àõìÎ êäÀ-Ç 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¶áñÍ³éÝ³Ï³Ý  àõÕ»óáõÛóÇ¦ å³Ñ³ÝçÝ»ñáí: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¾ºöü¦ àõìÎ êäÀ-áõÙ 2010Ã. »ññáñ¹ »é³ÙëÛ³ÏáõÙ ³ßË³ïáÕÝ»ñÇ ÙÇçÇÝ Ãí³ù³Ý³ÏÁ Ï³½Ù»É ¿                                  31  Ù³ñ¹: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¾ºöü¦ àõìÎ êäÀ-Ç ÇÝï»ñÝ»ï³ÛÇÝ Ñ³ëó»Ý ¿` www.eclof-uco.am, áñï»Õ ·ïÝíáõÙ »Ý  àõìÎ-Ç  ýÇÝ³Ýë³Ï³Ý Ñ³ßí»ïíáõÃÛáõÝÝ»ñÇ ³ÙµáÕç 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³Ã»ÃÁ (Ý»ñ³éÛ³É ÏÇó Í³ÝáÃ³·ñáõÃÛáõÝÁ), ³áõ¹ÇïÇ »½ñ³Ï³óáõÃÛáõÝÁ, í³ñÏ»ñÇ ïñ³Ù³¹ñÙ³Ý  å³ÛÙ³ÝÝ»ñÁ: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ì³ñÏ³ÛÇÝ Ï³½Ù³Ï»ñåáõÃÛ³Ý    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                                            ¶áñÍ³¹Çñ ïÝûñ»Ý`                          ².ö³ÝáëÛ³Ý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                                       ¶ÉË³íáñ Ñ³ßí³å³Ñ`                           ì.ºÝáùÛ³Ý 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52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2.00390625" style="1" customWidth="1"/>
    <col min="2" max="2" width="9.140625" style="1" hidden="1" customWidth="1"/>
    <col min="3" max="3" width="4.7109375" style="1" customWidth="1"/>
    <col min="4" max="4" width="53.28125" style="1" customWidth="1"/>
    <col min="5" max="5" width="12.8515625" style="1" bestFit="1" customWidth="1"/>
    <col min="6" max="6" width="13.140625" style="1" customWidth="1"/>
    <col min="7" max="16384" width="9.140625" style="1" customWidth="1"/>
  </cols>
  <sheetData>
    <row r="1" spans="3:6" ht="12.75">
      <c r="C1" s="158"/>
      <c r="D1" s="158"/>
      <c r="E1" s="158"/>
      <c r="F1" s="159" t="s">
        <v>110</v>
      </c>
    </row>
    <row r="2" spans="3:6" ht="12.75">
      <c r="C2" s="158"/>
      <c r="D2" s="158"/>
      <c r="E2" s="158"/>
      <c r="F2" s="160"/>
    </row>
    <row r="3" spans="3:6" ht="16.5">
      <c r="C3" s="161" t="s">
        <v>99</v>
      </c>
      <c r="D3" s="161"/>
      <c r="E3" s="161"/>
      <c r="F3" s="161"/>
    </row>
    <row r="4" spans="3:6" ht="12.75">
      <c r="C4" s="73"/>
      <c r="D4" s="74"/>
      <c r="E4" s="74"/>
      <c r="F4" s="74"/>
    </row>
    <row r="5" spans="3:7" ht="12.75">
      <c r="C5" s="129" t="s">
        <v>192</v>
      </c>
      <c r="D5" s="129"/>
      <c r="E5" s="129"/>
      <c r="F5" s="129"/>
      <c r="G5" s="129"/>
    </row>
    <row r="6" spans="3:7" ht="17.25" customHeight="1">
      <c r="C6" s="52" t="s">
        <v>142</v>
      </c>
      <c r="D6" s="52"/>
      <c r="E6" s="52"/>
      <c r="F6" s="52"/>
      <c r="G6" s="162"/>
    </row>
    <row r="7" spans="3:6" ht="12.75">
      <c r="C7" s="163" t="s">
        <v>196</v>
      </c>
      <c r="D7" s="163"/>
      <c r="E7" s="163"/>
      <c r="F7" s="163"/>
    </row>
    <row r="8" spans="3:6" ht="12.75">
      <c r="C8" s="164"/>
      <c r="D8" s="165"/>
      <c r="E8" s="165"/>
      <c r="F8" s="166" t="s">
        <v>92</v>
      </c>
    </row>
    <row r="9" spans="3:6" ht="38.25">
      <c r="C9" s="167"/>
      <c r="D9" s="168" t="s">
        <v>0</v>
      </c>
      <c r="E9" s="169" t="s">
        <v>185</v>
      </c>
      <c r="F9" s="169" t="s">
        <v>184</v>
      </c>
    </row>
    <row r="10" spans="3:6" ht="14.25">
      <c r="C10" s="170">
        <v>1</v>
      </c>
      <c r="D10" s="171" t="s">
        <v>7</v>
      </c>
      <c r="E10" s="172"/>
      <c r="F10" s="173"/>
    </row>
    <row r="11" spans="3:7" ht="14.25">
      <c r="C11" s="174">
        <v>1.1</v>
      </c>
      <c r="D11" s="175" t="s">
        <v>111</v>
      </c>
      <c r="E11" s="176">
        <v>354</v>
      </c>
      <c r="F11" s="176">
        <v>1201</v>
      </c>
      <c r="G11" s="113"/>
    </row>
    <row r="12" spans="3:6" ht="14.25">
      <c r="C12" s="174" t="s">
        <v>112</v>
      </c>
      <c r="D12" s="175" t="s">
        <v>23</v>
      </c>
      <c r="E12" s="176"/>
      <c r="F12" s="176"/>
    </row>
    <row r="13" spans="3:6" ht="14.25">
      <c r="C13" s="174" t="s">
        <v>47</v>
      </c>
      <c r="D13" s="177" t="s">
        <v>113</v>
      </c>
      <c r="E13" s="176">
        <v>24410</v>
      </c>
      <c r="F13" s="176">
        <v>50881</v>
      </c>
    </row>
    <row r="14" spans="3:6" ht="14.25">
      <c r="C14" s="174" t="s">
        <v>48</v>
      </c>
      <c r="D14" s="177" t="s">
        <v>24</v>
      </c>
      <c r="E14" s="176"/>
      <c r="F14" s="176"/>
    </row>
    <row r="15" spans="3:6" ht="14.25">
      <c r="C15" s="174" t="s">
        <v>49</v>
      </c>
      <c r="D15" s="177" t="s">
        <v>8</v>
      </c>
      <c r="E15" s="176">
        <v>921370</v>
      </c>
      <c r="F15" s="176">
        <v>725551.95</v>
      </c>
    </row>
    <row r="16" spans="3:6" ht="14.25">
      <c r="C16" s="174" t="s">
        <v>50</v>
      </c>
      <c r="D16" s="177" t="s">
        <v>52</v>
      </c>
      <c r="E16" s="176"/>
      <c r="F16" s="176"/>
    </row>
    <row r="17" spans="3:6" ht="14.25">
      <c r="C17" s="174" t="s">
        <v>67</v>
      </c>
      <c r="D17" s="177" t="s">
        <v>114</v>
      </c>
      <c r="E17" s="176"/>
      <c r="F17" s="176"/>
    </row>
    <row r="18" spans="3:6" ht="14.25">
      <c r="C18" s="174" t="s">
        <v>68</v>
      </c>
      <c r="D18" s="177" t="s">
        <v>72</v>
      </c>
      <c r="E18" s="172"/>
      <c r="F18" s="176"/>
    </row>
    <row r="19" spans="3:6" ht="14.25">
      <c r="C19" s="174" t="s">
        <v>69</v>
      </c>
      <c r="D19" s="177" t="s">
        <v>70</v>
      </c>
      <c r="E19" s="176"/>
      <c r="F19" s="176"/>
    </row>
    <row r="20" spans="3:6" ht="14.25">
      <c r="C20" s="178" t="s">
        <v>9</v>
      </c>
      <c r="D20" s="179" t="s">
        <v>53</v>
      </c>
      <c r="E20" s="176"/>
      <c r="F20" s="176"/>
    </row>
    <row r="21" spans="3:6" ht="36">
      <c r="C21" s="178" t="s">
        <v>71</v>
      </c>
      <c r="D21" s="179" t="s">
        <v>186</v>
      </c>
      <c r="E21" s="176">
        <v>3663</v>
      </c>
      <c r="F21" s="176">
        <v>4208</v>
      </c>
    </row>
    <row r="22" spans="3:6" ht="14.25">
      <c r="C22" s="174" t="s">
        <v>73</v>
      </c>
      <c r="D22" s="177" t="s">
        <v>31</v>
      </c>
      <c r="E22" s="176">
        <v>24022</v>
      </c>
      <c r="F22" s="176">
        <v>28353</v>
      </c>
    </row>
    <row r="23" spans="3:6" ht="14.25">
      <c r="C23" s="174" t="s">
        <v>25</v>
      </c>
      <c r="D23" s="177" t="s">
        <v>115</v>
      </c>
      <c r="E23" s="176"/>
      <c r="F23" s="176"/>
    </row>
    <row r="24" spans="3:6" ht="14.25">
      <c r="C24" s="174" t="s">
        <v>26</v>
      </c>
      <c r="D24" s="177" t="s">
        <v>85</v>
      </c>
      <c r="E24" s="176">
        <v>676</v>
      </c>
      <c r="F24" s="176">
        <v>760</v>
      </c>
    </row>
    <row r="25" spans="3:6" ht="14.25">
      <c r="C25" s="174" t="s">
        <v>27</v>
      </c>
      <c r="D25" s="177" t="s">
        <v>37</v>
      </c>
      <c r="E25" s="176">
        <v>26413</v>
      </c>
      <c r="F25" s="176">
        <v>11018</v>
      </c>
    </row>
    <row r="26" spans="3:6" ht="14.25" customHeight="1">
      <c r="C26" s="174"/>
      <c r="D26" s="180" t="s">
        <v>20</v>
      </c>
      <c r="E26" s="181">
        <f>SUM(E10:E25)</f>
        <v>1000908</v>
      </c>
      <c r="F26" s="176">
        <f>SUM(F11:F25)</f>
        <v>821972.95</v>
      </c>
    </row>
    <row r="27" spans="3:6" ht="12.75">
      <c r="C27" s="182">
        <v>2</v>
      </c>
      <c r="D27" s="183" t="s">
        <v>10</v>
      </c>
      <c r="E27" s="109"/>
      <c r="F27" s="109"/>
    </row>
    <row r="28" spans="3:6" ht="12.75">
      <c r="C28" s="174" t="s">
        <v>116</v>
      </c>
      <c r="D28" s="177" t="s">
        <v>117</v>
      </c>
      <c r="E28" s="109"/>
      <c r="F28" s="109"/>
    </row>
    <row r="29" spans="3:6" ht="12.75">
      <c r="C29" s="174" t="s">
        <v>118</v>
      </c>
      <c r="D29" s="177" t="s">
        <v>74</v>
      </c>
      <c r="E29" s="109"/>
      <c r="F29" s="109"/>
    </row>
    <row r="30" spans="3:6" ht="14.25">
      <c r="C30" s="174" t="s">
        <v>119</v>
      </c>
      <c r="D30" s="177" t="s">
        <v>120</v>
      </c>
      <c r="E30" s="176">
        <v>567876</v>
      </c>
      <c r="F30" s="176">
        <v>491994</v>
      </c>
    </row>
    <row r="31" spans="3:6" ht="14.25">
      <c r="C31" s="174" t="s">
        <v>28</v>
      </c>
      <c r="D31" s="175" t="s">
        <v>121</v>
      </c>
      <c r="E31" s="176"/>
      <c r="F31" s="176"/>
    </row>
    <row r="32" spans="3:6" ht="14.25">
      <c r="C32" s="174" t="s">
        <v>75</v>
      </c>
      <c r="D32" s="177" t="s">
        <v>78</v>
      </c>
      <c r="E32" s="176"/>
      <c r="F32" s="176"/>
    </row>
    <row r="33" spans="3:6" ht="14.25">
      <c r="C33" s="174" t="s">
        <v>76</v>
      </c>
      <c r="D33" s="177" t="s">
        <v>122</v>
      </c>
      <c r="E33" s="176"/>
      <c r="F33" s="176"/>
    </row>
    <row r="34" spans="3:6" ht="14.25">
      <c r="C34" s="174" t="s">
        <v>77</v>
      </c>
      <c r="D34" s="177" t="s">
        <v>54</v>
      </c>
      <c r="E34" s="176"/>
      <c r="F34" s="176"/>
    </row>
    <row r="35" spans="3:6" ht="14.25">
      <c r="C35" s="174" t="s">
        <v>79</v>
      </c>
      <c r="D35" s="177" t="s">
        <v>11</v>
      </c>
      <c r="E35" s="176"/>
      <c r="F35" s="176"/>
    </row>
    <row r="36" spans="3:6" ht="14.25">
      <c r="C36" s="174" t="s">
        <v>123</v>
      </c>
      <c r="D36" s="177" t="s">
        <v>86</v>
      </c>
      <c r="E36" s="176"/>
      <c r="F36" s="176"/>
    </row>
    <row r="37" spans="3:6" ht="14.25">
      <c r="C37" s="174" t="s">
        <v>29</v>
      </c>
      <c r="D37" s="177" t="s">
        <v>38</v>
      </c>
      <c r="E37" s="176">
        <v>1245</v>
      </c>
      <c r="F37" s="176">
        <v>1483</v>
      </c>
    </row>
    <row r="38" spans="3:6" ht="14.25">
      <c r="C38" s="174" t="s">
        <v>30</v>
      </c>
      <c r="D38" s="177" t="s">
        <v>12</v>
      </c>
      <c r="E38" s="176">
        <v>118918</v>
      </c>
      <c r="F38" s="176">
        <v>76139</v>
      </c>
    </row>
    <row r="39" spans="3:6" ht="14.25">
      <c r="C39" s="174"/>
      <c r="D39" s="180" t="s">
        <v>93</v>
      </c>
      <c r="E39" s="181">
        <f>SUM(E28:E38)</f>
        <v>688039</v>
      </c>
      <c r="F39" s="181">
        <f>SUM(F30:F38)</f>
        <v>569616</v>
      </c>
    </row>
    <row r="40" spans="3:6" ht="14.25">
      <c r="C40" s="182">
        <v>3</v>
      </c>
      <c r="D40" s="183" t="s">
        <v>13</v>
      </c>
      <c r="E40" s="176"/>
      <c r="F40" s="176"/>
    </row>
    <row r="41" spans="3:6" ht="14.25">
      <c r="C41" s="174">
        <v>3.1</v>
      </c>
      <c r="D41" s="177" t="s">
        <v>14</v>
      </c>
      <c r="E41" s="176">
        <v>350000</v>
      </c>
      <c r="F41" s="176">
        <v>350000</v>
      </c>
    </row>
    <row r="42" spans="3:6" ht="14.25">
      <c r="C42" s="174" t="s">
        <v>124</v>
      </c>
      <c r="D42" s="177" t="s">
        <v>55</v>
      </c>
      <c r="E42" s="176"/>
      <c r="F42" s="176"/>
    </row>
    <row r="43" spans="3:6" ht="14.25">
      <c r="C43" s="174" t="s">
        <v>125</v>
      </c>
      <c r="D43" s="177" t="s">
        <v>15</v>
      </c>
      <c r="E43" s="176"/>
      <c r="F43" s="176"/>
    </row>
    <row r="44" spans="3:6" ht="14.25">
      <c r="C44" s="174" t="s">
        <v>126</v>
      </c>
      <c r="D44" s="177" t="s">
        <v>16</v>
      </c>
      <c r="E44" s="176"/>
      <c r="F44" s="176"/>
    </row>
    <row r="45" spans="3:7" ht="14.25">
      <c r="C45" s="174" t="s">
        <v>127</v>
      </c>
      <c r="D45" s="177" t="s">
        <v>56</v>
      </c>
      <c r="E45" s="176">
        <v>-37131</v>
      </c>
      <c r="F45" s="176">
        <v>-97643</v>
      </c>
      <c r="G45" s="113"/>
    </row>
    <row r="46" spans="3:6" ht="14.25">
      <c r="C46" s="174"/>
      <c r="D46" s="184" t="s">
        <v>94</v>
      </c>
      <c r="E46" s="181">
        <f>SUM(E41:E45)</f>
        <v>312869</v>
      </c>
      <c r="F46" s="181">
        <f>F41+F42+F45</f>
        <v>252357</v>
      </c>
    </row>
    <row r="47" spans="3:6" ht="14.25">
      <c r="C47" s="174"/>
      <c r="D47" s="180" t="s">
        <v>95</v>
      </c>
      <c r="E47" s="181">
        <f>E46+E39</f>
        <v>1000908</v>
      </c>
      <c r="F47" s="181">
        <f>F46+F39</f>
        <v>821973</v>
      </c>
    </row>
    <row r="48" spans="5:6" ht="12.75">
      <c r="E48" s="113"/>
      <c r="F48" s="113"/>
    </row>
    <row r="49" spans="3:6" ht="14.25">
      <c r="C49" s="122"/>
      <c r="D49" s="118" t="s">
        <v>128</v>
      </c>
      <c r="E49" s="37"/>
      <c r="F49" s="41"/>
    </row>
    <row r="50" spans="3:7" ht="14.25">
      <c r="C50" s="122"/>
      <c r="D50" s="67" t="s">
        <v>181</v>
      </c>
      <c r="E50" s="67"/>
      <c r="F50" s="67"/>
      <c r="G50" s="67"/>
    </row>
    <row r="51" spans="3:6" ht="14.25">
      <c r="C51" s="122"/>
      <c r="D51" s="41"/>
      <c r="E51" s="41"/>
      <c r="F51" s="41"/>
    </row>
    <row r="52" spans="3:7" ht="14.25">
      <c r="C52" s="122"/>
      <c r="D52" s="67" t="s">
        <v>187</v>
      </c>
      <c r="E52" s="67"/>
      <c r="F52" s="67"/>
      <c r="G52" s="67"/>
    </row>
  </sheetData>
  <sheetProtection/>
  <mergeCells count="6">
    <mergeCell ref="C3:F3"/>
    <mergeCell ref="C5:G5"/>
    <mergeCell ref="D52:G52"/>
    <mergeCell ref="D50:G50"/>
    <mergeCell ref="C6:F6"/>
    <mergeCell ref="C7:F7"/>
  </mergeCells>
  <printOptions/>
  <pageMargins left="0.75" right="0.29" top="0.3" bottom="0.24" header="0.25" footer="0.2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="120" zoomScaleNormal="120" zoomScalePageLayoutView="0" workbookViewId="0" topLeftCell="A1">
      <selection activeCell="A1" sqref="A1:IV16384"/>
    </sheetView>
  </sheetViews>
  <sheetFormatPr defaultColWidth="9.00390625" defaultRowHeight="12.75"/>
  <cols>
    <col min="1" max="1" width="51.7109375" style="1" customWidth="1"/>
    <col min="2" max="2" width="10.7109375" style="1" customWidth="1"/>
    <col min="3" max="3" width="11.8515625" style="1" customWidth="1"/>
    <col min="4" max="4" width="11.140625" style="1" customWidth="1"/>
    <col min="5" max="5" width="10.421875" style="1" hidden="1" customWidth="1"/>
    <col min="6" max="6" width="14.421875" style="1" customWidth="1"/>
    <col min="7" max="16384" width="9.00390625" style="1" customWidth="1"/>
  </cols>
  <sheetData>
    <row r="1" spans="1:5" ht="12.75">
      <c r="A1" s="123"/>
      <c r="B1" s="123"/>
      <c r="C1" s="123"/>
      <c r="D1" s="124" t="s">
        <v>100</v>
      </c>
      <c r="E1" s="123"/>
    </row>
    <row r="2" spans="1:5" ht="16.5">
      <c r="A2" s="125" t="s">
        <v>101</v>
      </c>
      <c r="B2" s="125"/>
      <c r="C2" s="125"/>
      <c r="D2" s="125"/>
      <c r="E2" s="125"/>
    </row>
    <row r="3" spans="1:6" ht="14.25">
      <c r="A3" s="126" t="s">
        <v>102</v>
      </c>
      <c r="B3" s="126"/>
      <c r="C3" s="126"/>
      <c r="D3" s="126"/>
      <c r="E3" s="126"/>
      <c r="F3" s="127"/>
    </row>
    <row r="4" spans="1:6" ht="12.75">
      <c r="A4" s="123"/>
      <c r="B4" s="123"/>
      <c r="C4" s="123"/>
      <c r="F4" s="128"/>
    </row>
    <row r="5" spans="1:6" ht="12.75">
      <c r="A5" s="129" t="s">
        <v>192</v>
      </c>
      <c r="B5" s="129"/>
      <c r="C5" s="129"/>
      <c r="D5" s="129"/>
      <c r="E5" s="129"/>
      <c r="F5" s="130"/>
    </row>
    <row r="6" spans="1:6" ht="6.75" customHeight="1">
      <c r="A6" s="123" t="s">
        <v>17</v>
      </c>
      <c r="B6" s="123"/>
      <c r="C6" s="123"/>
      <c r="D6" s="123"/>
      <c r="E6" s="123"/>
      <c r="F6" s="123"/>
    </row>
    <row r="7" spans="1:6" ht="12.75">
      <c r="A7" s="52" t="s">
        <v>142</v>
      </c>
      <c r="B7" s="53"/>
      <c r="C7" s="53"/>
      <c r="D7" s="53"/>
      <c r="E7" s="53"/>
      <c r="F7" s="53"/>
    </row>
    <row r="8" spans="1:6" ht="12.75">
      <c r="A8" s="131" t="s">
        <v>103</v>
      </c>
      <c r="B8" s="131"/>
      <c r="C8" s="131"/>
      <c r="D8" s="131"/>
      <c r="E8" s="131"/>
      <c r="F8" s="132"/>
    </row>
    <row r="9" spans="1:6" ht="12" customHeight="1">
      <c r="A9" s="123"/>
      <c r="B9" s="123"/>
      <c r="C9" s="123"/>
      <c r="D9" s="133" t="s">
        <v>92</v>
      </c>
      <c r="F9" s="133"/>
    </row>
    <row r="10" spans="1:6" ht="5.25" customHeight="1" hidden="1">
      <c r="A10" s="123"/>
      <c r="B10" s="123"/>
      <c r="C10" s="123"/>
      <c r="D10" s="123"/>
      <c r="E10" s="123"/>
      <c r="F10" s="123"/>
    </row>
    <row r="11" spans="1:6" ht="86.25" customHeight="1">
      <c r="A11" s="134" t="s">
        <v>0</v>
      </c>
      <c r="B11" s="135" t="s">
        <v>90</v>
      </c>
      <c r="C11" s="135" t="s">
        <v>183</v>
      </c>
      <c r="D11" s="135" t="s">
        <v>36</v>
      </c>
      <c r="E11" s="136" t="s">
        <v>104</v>
      </c>
      <c r="F11" s="135" t="s">
        <v>91</v>
      </c>
    </row>
    <row r="12" spans="1:6" ht="12.75">
      <c r="A12" s="137" t="s">
        <v>18</v>
      </c>
      <c r="B12" s="138">
        <v>39715</v>
      </c>
      <c r="C12" s="138">
        <v>38546</v>
      </c>
      <c r="D12" s="138">
        <v>119256</v>
      </c>
      <c r="E12" s="138">
        <v>25276</v>
      </c>
      <c r="F12" s="138">
        <v>92045</v>
      </c>
    </row>
    <row r="13" spans="1:6" ht="12.75">
      <c r="A13" s="139" t="s">
        <v>39</v>
      </c>
      <c r="B13" s="140">
        <v>14409</v>
      </c>
      <c r="C13" s="140">
        <v>16200</v>
      </c>
      <c r="D13" s="140">
        <v>37119</v>
      </c>
      <c r="E13" s="140">
        <v>11936</v>
      </c>
      <c r="F13" s="140">
        <v>42089</v>
      </c>
    </row>
    <row r="14" spans="1:6" ht="12.75">
      <c r="A14" s="141" t="s">
        <v>40</v>
      </c>
      <c r="B14" s="142">
        <f>B12-B13</f>
        <v>25306</v>
      </c>
      <c r="C14" s="142">
        <f>C12-C13</f>
        <v>22346</v>
      </c>
      <c r="D14" s="142">
        <f>D12-D13</f>
        <v>82137</v>
      </c>
      <c r="E14" s="142">
        <f>E12-E13</f>
        <v>13340</v>
      </c>
      <c r="F14" s="142">
        <f>F12-F13</f>
        <v>49956</v>
      </c>
    </row>
    <row r="15" spans="1:6" ht="12.75">
      <c r="A15" s="139" t="s">
        <v>32</v>
      </c>
      <c r="B15" s="143"/>
      <c r="C15" s="143"/>
      <c r="D15" s="143"/>
      <c r="E15" s="143"/>
      <c r="F15" s="143"/>
    </row>
    <row r="16" spans="1:6" ht="12.75">
      <c r="A16" s="139" t="s">
        <v>33</v>
      </c>
      <c r="B16" s="144">
        <v>7767</v>
      </c>
      <c r="C16" s="144">
        <v>2624</v>
      </c>
      <c r="D16" s="144">
        <v>14477</v>
      </c>
      <c r="E16" s="144">
        <v>533</v>
      </c>
      <c r="F16" s="144">
        <v>6072</v>
      </c>
    </row>
    <row r="17" spans="1:6" ht="12.75">
      <c r="A17" s="139" t="s">
        <v>34</v>
      </c>
      <c r="B17" s="140">
        <v>-26</v>
      </c>
      <c r="C17" s="140">
        <v>-90</v>
      </c>
      <c r="D17" s="140">
        <v>-191</v>
      </c>
      <c r="E17" s="140">
        <v>-32</v>
      </c>
      <c r="F17" s="140">
        <v>-279</v>
      </c>
    </row>
    <row r="18" spans="1:6" ht="12.75">
      <c r="A18" s="139" t="s">
        <v>41</v>
      </c>
      <c r="B18" s="144"/>
      <c r="C18" s="144"/>
      <c r="D18" s="144"/>
      <c r="E18" s="144"/>
      <c r="F18" s="144"/>
    </row>
    <row r="19" spans="1:6" ht="12.75">
      <c r="A19" s="139" t="s">
        <v>105</v>
      </c>
      <c r="B19" s="144"/>
      <c r="C19" s="144"/>
      <c r="D19" s="144"/>
      <c r="E19" s="144"/>
      <c r="F19" s="144"/>
    </row>
    <row r="20" spans="1:6" ht="12.75">
      <c r="A20" s="139" t="s">
        <v>80</v>
      </c>
      <c r="B20" s="144"/>
      <c r="C20" s="144"/>
      <c r="D20" s="144"/>
      <c r="E20" s="144"/>
      <c r="F20" s="144"/>
    </row>
    <row r="21" spans="1:6" ht="12.75">
      <c r="A21" s="139" t="s">
        <v>106</v>
      </c>
      <c r="B21" s="140">
        <v>466</v>
      </c>
      <c r="C21" s="140">
        <v>-12602</v>
      </c>
      <c r="D21" s="140">
        <v>950</v>
      </c>
      <c r="E21" s="140">
        <f>-41731</f>
        <v>-41731</v>
      </c>
      <c r="F21" s="140">
        <v>-53241</v>
      </c>
    </row>
    <row r="22" spans="1:6" ht="12.75">
      <c r="A22" s="139" t="s">
        <v>42</v>
      </c>
      <c r="B22" s="144">
        <v>4607</v>
      </c>
      <c r="C22" s="144">
        <v>2618</v>
      </c>
      <c r="D22" s="144">
        <v>12965</v>
      </c>
      <c r="E22" s="144">
        <v>891</v>
      </c>
      <c r="F22" s="144">
        <v>6075</v>
      </c>
    </row>
    <row r="23" spans="1:6" ht="12.75">
      <c r="A23" s="141" t="s">
        <v>43</v>
      </c>
      <c r="B23" s="145">
        <f>SUM(B14:B22)</f>
        <v>38120</v>
      </c>
      <c r="C23" s="145">
        <f>SUM(C14:C22)</f>
        <v>14896</v>
      </c>
      <c r="D23" s="145">
        <f>SUM(D14:D22)</f>
        <v>110338</v>
      </c>
      <c r="E23" s="145">
        <f>SUM(E14:E22)</f>
        <v>-26999</v>
      </c>
      <c r="F23" s="145">
        <v>8583</v>
      </c>
    </row>
    <row r="24" spans="1:6" ht="12.75">
      <c r="A24" s="146" t="s">
        <v>107</v>
      </c>
      <c r="B24" s="140">
        <v>3433</v>
      </c>
      <c r="C24" s="140">
        <v>-11031</v>
      </c>
      <c r="D24" s="140">
        <v>-1568</v>
      </c>
      <c r="E24" s="140">
        <f>-9168</f>
        <v>-9168</v>
      </c>
      <c r="F24" s="140">
        <v>-29848</v>
      </c>
    </row>
    <row r="25" spans="1:6" ht="12.75">
      <c r="A25" s="139" t="s">
        <v>44</v>
      </c>
      <c r="B25" s="140">
        <v>19635</v>
      </c>
      <c r="C25" s="140">
        <v>14863</v>
      </c>
      <c r="D25" s="140">
        <v>54159</v>
      </c>
      <c r="E25" s="140">
        <v>17001</v>
      </c>
      <c r="F25" s="140">
        <v>44266</v>
      </c>
    </row>
    <row r="26" spans="1:6" ht="12.75">
      <c r="A26" s="139" t="s">
        <v>35</v>
      </c>
      <c r="B26" s="140">
        <v>2787</v>
      </c>
      <c r="C26" s="140">
        <v>2865</v>
      </c>
      <c r="D26" s="140">
        <v>8280</v>
      </c>
      <c r="E26" s="140">
        <v>1912</v>
      </c>
      <c r="F26" s="140">
        <v>6824</v>
      </c>
    </row>
    <row r="27" spans="1:6" ht="12.75">
      <c r="A27" s="139"/>
      <c r="B27" s="143"/>
      <c r="C27" s="143"/>
      <c r="D27" s="143"/>
      <c r="E27" s="143"/>
      <c r="F27" s="143"/>
    </row>
    <row r="28" spans="1:6" ht="13.5" customHeight="1">
      <c r="A28" s="147" t="s">
        <v>108</v>
      </c>
      <c r="B28" s="145">
        <f>B23+B24-B25-B26</f>
        <v>19131</v>
      </c>
      <c r="C28" s="145">
        <f>C23+C24-C25-C26</f>
        <v>-13863</v>
      </c>
      <c r="D28" s="145">
        <f>D23+D24-D25-D26</f>
        <v>46331</v>
      </c>
      <c r="E28" s="145">
        <f>E23+E24-E25-E26</f>
        <v>-55080</v>
      </c>
      <c r="F28" s="145">
        <f>F23+F24-F25-F26</f>
        <v>-72355</v>
      </c>
    </row>
    <row r="29" spans="1:6" ht="12.75">
      <c r="A29" s="139" t="s">
        <v>22</v>
      </c>
      <c r="B29" s="140">
        <v>4524</v>
      </c>
      <c r="C29" s="140"/>
      <c r="D29" s="140">
        <v>9064</v>
      </c>
      <c r="E29" s="140"/>
      <c r="F29" s="140"/>
    </row>
    <row r="30" spans="1:6" ht="14.25" customHeight="1">
      <c r="A30" s="147" t="s">
        <v>109</v>
      </c>
      <c r="B30" s="145">
        <v>14607</v>
      </c>
      <c r="C30" s="145">
        <f>C28-C29</f>
        <v>-13863</v>
      </c>
      <c r="D30" s="145">
        <f>D28-D29</f>
        <v>37267</v>
      </c>
      <c r="E30" s="145">
        <f>E28-E29</f>
        <v>-55080</v>
      </c>
      <c r="F30" s="145">
        <f>F28-F29</f>
        <v>-72355</v>
      </c>
    </row>
    <row r="31" spans="1:6" ht="16.5" customHeight="1">
      <c r="A31" s="148" t="s">
        <v>45</v>
      </c>
      <c r="B31" s="149"/>
      <c r="C31" s="150"/>
      <c r="D31" s="149"/>
      <c r="E31" s="151"/>
      <c r="F31" s="152"/>
    </row>
    <row r="32" spans="1:6" ht="12.75">
      <c r="A32" s="153" t="s">
        <v>46</v>
      </c>
      <c r="B32" s="154"/>
      <c r="C32" s="155"/>
      <c r="D32" s="154"/>
      <c r="E32" s="156"/>
      <c r="F32" s="157"/>
    </row>
    <row r="34" spans="1:3" ht="12.75">
      <c r="A34" s="118" t="s">
        <v>128</v>
      </c>
      <c r="B34" s="37"/>
      <c r="C34" s="41"/>
    </row>
    <row r="35" spans="1:4" ht="14.25">
      <c r="A35" s="36" t="s">
        <v>181</v>
      </c>
      <c r="B35" s="37"/>
      <c r="C35" s="41"/>
      <c r="D35" s="122"/>
    </row>
    <row r="36" spans="1:4" ht="12.75">
      <c r="A36" s="36" t="s">
        <v>191</v>
      </c>
      <c r="B36" s="37"/>
      <c r="C36" s="41"/>
      <c r="D36" s="68" t="s">
        <v>188</v>
      </c>
    </row>
    <row r="37" s="45" customFormat="1" ht="6" customHeight="1"/>
    <row r="38" s="45" customFormat="1" ht="12.75"/>
  </sheetData>
  <sheetProtection/>
  <mergeCells count="5">
    <mergeCell ref="A8:E8"/>
    <mergeCell ref="A2:E2"/>
    <mergeCell ref="A3:E3"/>
    <mergeCell ref="A5:E5"/>
    <mergeCell ref="A7:F7"/>
  </mergeCells>
  <printOptions/>
  <pageMargins left="0.25" right="0.25" top="0.67" bottom="0.43" header="0.5" footer="0.5"/>
  <pageSetup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54"/>
  <sheetViews>
    <sheetView zoomScale="120" zoomScaleNormal="120" zoomScalePageLayoutView="0" workbookViewId="0" topLeftCell="B4">
      <selection activeCell="B4" sqref="A1:IV16384"/>
    </sheetView>
  </sheetViews>
  <sheetFormatPr defaultColWidth="9.140625" defaultRowHeight="12.75"/>
  <cols>
    <col min="1" max="1" width="0.13671875" style="1" hidden="1" customWidth="1"/>
    <col min="2" max="2" width="64.00390625" style="1" customWidth="1"/>
    <col min="3" max="3" width="14.7109375" style="1" customWidth="1"/>
    <col min="4" max="4" width="12.00390625" style="1" customWidth="1"/>
    <col min="5" max="16384" width="9.140625" style="1" customWidth="1"/>
  </cols>
  <sheetData>
    <row r="1" ht="0.75" customHeight="1" hidden="1"/>
    <row r="2" ht="12.75" hidden="1"/>
    <row r="3" spans="2:5" ht="12.75" hidden="1">
      <c r="B3" s="69"/>
      <c r="C3" s="69"/>
      <c r="D3" s="69"/>
      <c r="E3" s="69"/>
    </row>
    <row r="4" spans="2:5" ht="12.75">
      <c r="B4" s="69"/>
      <c r="C4" s="69"/>
      <c r="D4" s="47" t="s">
        <v>129</v>
      </c>
      <c r="E4" s="69"/>
    </row>
    <row r="5" spans="2:5" ht="15.75">
      <c r="B5" s="70" t="s">
        <v>98</v>
      </c>
      <c r="C5" s="70"/>
      <c r="D5" s="70"/>
      <c r="E5" s="70"/>
    </row>
    <row r="6" spans="2:5" ht="14.25">
      <c r="B6" s="71" t="s">
        <v>130</v>
      </c>
      <c r="C6" s="71"/>
      <c r="D6" s="71"/>
      <c r="E6" s="71"/>
    </row>
    <row r="7" spans="2:5" ht="8.25" customHeight="1">
      <c r="B7" s="72"/>
      <c r="C7" s="72"/>
      <c r="D7" s="72"/>
      <c r="E7" s="72"/>
    </row>
    <row r="8" spans="2:5" ht="12.75" customHeight="1">
      <c r="B8" s="51" t="s">
        <v>192</v>
      </c>
      <c r="C8" s="51"/>
      <c r="D8" s="51"/>
      <c r="E8" s="51"/>
    </row>
    <row r="9" spans="2:5" ht="7.5" customHeight="1">
      <c r="B9" s="73"/>
      <c r="C9" s="74"/>
      <c r="D9" s="74"/>
      <c r="E9" s="74"/>
    </row>
    <row r="10" spans="2:5" ht="12.75">
      <c r="B10" s="75" t="s">
        <v>142</v>
      </c>
      <c r="C10" s="76"/>
      <c r="D10" s="76"/>
      <c r="E10" s="76"/>
    </row>
    <row r="11" spans="2:5" ht="12.75">
      <c r="B11" s="77" t="s">
        <v>103</v>
      </c>
      <c r="C11" s="77"/>
      <c r="D11" s="77"/>
      <c r="E11" s="77"/>
    </row>
    <row r="12" spans="2:5" ht="12.75">
      <c r="B12" s="78"/>
      <c r="C12" s="78"/>
      <c r="D12" s="56" t="s">
        <v>92</v>
      </c>
      <c r="E12" s="78"/>
    </row>
    <row r="13" spans="2:5" ht="72">
      <c r="B13" s="79" t="s">
        <v>0</v>
      </c>
      <c r="C13" s="80" t="s">
        <v>51</v>
      </c>
      <c r="D13" s="80" t="s">
        <v>96</v>
      </c>
      <c r="E13" s="81"/>
    </row>
    <row r="14" spans="2:4" ht="14.25" customHeight="1">
      <c r="B14" s="82" t="s">
        <v>60</v>
      </c>
      <c r="C14" s="83">
        <v>-153012</v>
      </c>
      <c r="D14" s="83">
        <f>D15+D23</f>
        <v>-79147</v>
      </c>
    </row>
    <row r="15" spans="2:4" ht="24">
      <c r="B15" s="84" t="s">
        <v>61</v>
      </c>
      <c r="C15" s="85">
        <v>83358</v>
      </c>
      <c r="D15" s="83">
        <v>26910</v>
      </c>
    </row>
    <row r="16" spans="2:4" ht="12" customHeight="1">
      <c r="B16" s="86" t="s">
        <v>82</v>
      </c>
      <c r="C16" s="87">
        <v>127154</v>
      </c>
      <c r="D16" s="87">
        <v>90270</v>
      </c>
    </row>
    <row r="17" spans="2:4" ht="12" customHeight="1">
      <c r="B17" s="86" t="s">
        <v>83</v>
      </c>
      <c r="C17" s="85">
        <v>-34951</v>
      </c>
      <c r="D17" s="85">
        <v>-40323</v>
      </c>
    </row>
    <row r="18" spans="2:4" ht="12" customHeight="1">
      <c r="B18" s="88" t="s">
        <v>19</v>
      </c>
      <c r="C18" s="87"/>
      <c r="D18" s="87"/>
    </row>
    <row r="19" spans="2:4" ht="13.5" customHeight="1">
      <c r="B19" s="89" t="s">
        <v>4</v>
      </c>
      <c r="C19" s="87"/>
      <c r="D19" s="87"/>
    </row>
    <row r="20" spans="2:4" ht="12.75" customHeight="1">
      <c r="B20" s="88" t="s">
        <v>1</v>
      </c>
      <c r="C20" s="85">
        <v>27443</v>
      </c>
      <c r="D20" s="85">
        <v>5793</v>
      </c>
    </row>
    <row r="21" spans="2:4" ht="12" customHeight="1">
      <c r="B21" s="88" t="s">
        <v>2</v>
      </c>
      <c r="C21" s="85">
        <v>-26942</v>
      </c>
      <c r="D21" s="85">
        <v>-20919</v>
      </c>
    </row>
    <row r="22" spans="2:4" ht="13.5" customHeight="1">
      <c r="B22" s="88" t="s">
        <v>3</v>
      </c>
      <c r="C22" s="85">
        <v>-9346</v>
      </c>
      <c r="D22" s="85">
        <v>-7911</v>
      </c>
    </row>
    <row r="23" spans="2:4" ht="24.75" customHeight="1">
      <c r="B23" s="90" t="s">
        <v>59</v>
      </c>
      <c r="C23" s="83">
        <v>-255633</v>
      </c>
      <c r="D23" s="83">
        <v>-106057</v>
      </c>
    </row>
    <row r="24" spans="2:4" ht="12.75">
      <c r="B24" s="91" t="s">
        <v>57</v>
      </c>
      <c r="C24" s="85">
        <v>-224119</v>
      </c>
      <c r="D24" s="85">
        <v>-157246</v>
      </c>
    </row>
    <row r="25" spans="2:4" ht="12.75">
      <c r="B25" s="92" t="s">
        <v>131</v>
      </c>
      <c r="C25" s="85">
        <v>-83629</v>
      </c>
      <c r="D25" s="85">
        <v>60687</v>
      </c>
    </row>
    <row r="26" spans="2:4" ht="14.25" customHeight="1">
      <c r="B26" s="92" t="s">
        <v>132</v>
      </c>
      <c r="C26" s="93"/>
      <c r="D26" s="85"/>
    </row>
    <row r="27" spans="1:4" ht="12.75" customHeight="1">
      <c r="A27" s="1" t="s">
        <v>58</v>
      </c>
      <c r="B27" s="86" t="s">
        <v>133</v>
      </c>
      <c r="C27" s="93"/>
      <c r="D27" s="85"/>
    </row>
    <row r="28" spans="2:4" ht="15.75" customHeight="1">
      <c r="B28" s="86" t="s">
        <v>134</v>
      </c>
      <c r="C28" s="94">
        <v>52115</v>
      </c>
      <c r="D28" s="95">
        <v>-9498</v>
      </c>
    </row>
    <row r="29" spans="2:4" ht="15.75" customHeight="1">
      <c r="B29" s="82" t="s">
        <v>62</v>
      </c>
      <c r="C29" s="96">
        <f>SUM(C30:C35)</f>
        <v>-842</v>
      </c>
      <c r="D29" s="97">
        <v>-18784</v>
      </c>
    </row>
    <row r="30" spans="2:4" ht="12.75" customHeight="1">
      <c r="B30" s="92" t="s">
        <v>135</v>
      </c>
      <c r="C30" s="98"/>
      <c r="D30" s="98"/>
    </row>
    <row r="31" spans="2:4" ht="12.75" customHeight="1">
      <c r="B31" s="88" t="s">
        <v>63</v>
      </c>
      <c r="C31" s="98"/>
      <c r="D31" s="98"/>
    </row>
    <row r="32" spans="2:4" ht="23.25" customHeight="1">
      <c r="B32" s="88" t="s">
        <v>81</v>
      </c>
      <c r="C32" s="85">
        <v>-842</v>
      </c>
      <c r="D32" s="85">
        <v>-18784</v>
      </c>
    </row>
    <row r="33" spans="2:4" ht="17.25" customHeight="1">
      <c r="B33" s="88" t="s">
        <v>64</v>
      </c>
      <c r="C33" s="85"/>
      <c r="D33" s="85"/>
    </row>
    <row r="34" spans="2:4" ht="12.75" customHeight="1">
      <c r="B34" s="99" t="s">
        <v>65</v>
      </c>
      <c r="C34" s="100"/>
      <c r="D34" s="100"/>
    </row>
    <row r="35" spans="2:4" ht="12" customHeight="1">
      <c r="B35" s="101" t="s">
        <v>66</v>
      </c>
      <c r="C35" s="102"/>
      <c r="D35" s="102"/>
    </row>
    <row r="36" spans="2:4" ht="18" customHeight="1">
      <c r="B36" s="82" t="s">
        <v>136</v>
      </c>
      <c r="C36" s="103"/>
      <c r="D36" s="103">
        <v>150000</v>
      </c>
    </row>
    <row r="37" spans="2:4" ht="12.75" customHeight="1">
      <c r="B37" s="88" t="s">
        <v>5</v>
      </c>
      <c r="C37" s="103"/>
      <c r="D37" s="103"/>
    </row>
    <row r="38" spans="2:4" ht="12.75">
      <c r="B38" s="88" t="s">
        <v>137</v>
      </c>
      <c r="C38" s="85"/>
      <c r="D38" s="85"/>
    </row>
    <row r="39" spans="2:4" ht="12.75" customHeight="1">
      <c r="B39" s="92" t="s">
        <v>6</v>
      </c>
      <c r="C39" s="98"/>
      <c r="D39" s="98"/>
    </row>
    <row r="40" spans="2:4" ht="24">
      <c r="B40" s="92" t="s">
        <v>138</v>
      </c>
      <c r="C40" s="93"/>
      <c r="D40" s="93"/>
    </row>
    <row r="41" spans="2:4" ht="12.75">
      <c r="B41" s="88" t="s">
        <v>139</v>
      </c>
      <c r="C41" s="98"/>
      <c r="D41" s="98">
        <v>150000</v>
      </c>
    </row>
    <row r="42" spans="2:4" ht="13.5" customHeight="1">
      <c r="B42" s="99" t="s">
        <v>97</v>
      </c>
      <c r="C42" s="100"/>
      <c r="D42" s="100"/>
    </row>
    <row r="43" spans="2:4" ht="12.75" customHeight="1">
      <c r="B43" s="99" t="s">
        <v>84</v>
      </c>
      <c r="C43" s="100"/>
      <c r="D43" s="104"/>
    </row>
    <row r="44" spans="2:4" ht="12.75" customHeight="1">
      <c r="B44" s="105" t="s">
        <v>87</v>
      </c>
      <c r="C44" s="106">
        <v>172270</v>
      </c>
      <c r="D44" s="106">
        <v>-51231</v>
      </c>
    </row>
    <row r="45" spans="2:4" ht="12.75">
      <c r="B45" s="107"/>
      <c r="C45" s="108"/>
      <c r="D45" s="109"/>
    </row>
    <row r="46" spans="2:6" ht="12.75">
      <c r="B46" s="110" t="s">
        <v>21</v>
      </c>
      <c r="C46" s="111">
        <v>-847</v>
      </c>
      <c r="D46" s="112">
        <f>D36+D29+D14+D44</f>
        <v>838</v>
      </c>
      <c r="F46" s="113"/>
    </row>
    <row r="47" spans="2:4" ht="14.25" customHeight="1">
      <c r="B47" s="114" t="s">
        <v>88</v>
      </c>
      <c r="C47" s="115">
        <v>1201</v>
      </c>
      <c r="D47" s="115">
        <f>1661+774+306+4+7</f>
        <v>2752</v>
      </c>
    </row>
    <row r="48" spans="2:4" ht="14.25" customHeight="1">
      <c r="B48" s="116" t="s">
        <v>89</v>
      </c>
      <c r="C48" s="117">
        <v>354</v>
      </c>
      <c r="D48" s="117">
        <f>D46+D47</f>
        <v>3590</v>
      </c>
    </row>
    <row r="49" ht="12.75">
      <c r="C49" s="113"/>
    </row>
    <row r="50" spans="2:4" ht="12.75">
      <c r="B50" s="118" t="s">
        <v>128</v>
      </c>
      <c r="C50" s="119"/>
      <c r="D50" s="120"/>
    </row>
    <row r="51" spans="2:5" ht="14.25">
      <c r="B51" s="36" t="s">
        <v>181</v>
      </c>
      <c r="C51" s="121"/>
      <c r="D51" s="38"/>
      <c r="E51" s="122"/>
    </row>
    <row r="52" spans="2:4" ht="9" customHeight="1">
      <c r="B52" s="41"/>
      <c r="C52" s="121"/>
      <c r="D52" s="38"/>
    </row>
    <row r="53" spans="2:5" ht="14.25">
      <c r="B53" s="36" t="s">
        <v>187</v>
      </c>
      <c r="C53" s="121"/>
      <c r="D53" s="38"/>
      <c r="E53" s="122"/>
    </row>
    <row r="54" spans="2:4" ht="14.25">
      <c r="B54" s="122"/>
      <c r="C54" s="122"/>
      <c r="D54" s="122"/>
    </row>
  </sheetData>
  <sheetProtection/>
  <mergeCells count="6">
    <mergeCell ref="B5:E5"/>
    <mergeCell ref="B10:E10"/>
    <mergeCell ref="B8:E8"/>
    <mergeCell ref="B44:B45"/>
    <mergeCell ref="B6:E6"/>
    <mergeCell ref="B11:E11"/>
  </mergeCells>
  <printOptions/>
  <pageMargins left="0.43" right="0.25" top="0.5" bottom="0.28" header="0.5" footer="0.28"/>
  <pageSetup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9.421875" style="41" customWidth="1"/>
    <col min="2" max="2" width="16.140625" style="41" customWidth="1"/>
    <col min="3" max="3" width="14.8515625" style="41" customWidth="1"/>
    <col min="4" max="4" width="13.140625" style="41" customWidth="1"/>
    <col min="5" max="5" width="11.57421875" style="41" customWidth="1"/>
    <col min="6" max="6" width="11.8515625" style="41" customWidth="1"/>
    <col min="7" max="16384" width="9.140625" style="41" customWidth="1"/>
  </cols>
  <sheetData>
    <row r="1" ht="12">
      <c r="E1" s="47" t="s">
        <v>140</v>
      </c>
    </row>
    <row r="2" spans="1:6" ht="12">
      <c r="A2" s="48" t="s">
        <v>141</v>
      </c>
      <c r="B2" s="49"/>
      <c r="C2" s="49"/>
      <c r="D2" s="49"/>
      <c r="E2" s="49"/>
      <c r="F2" s="49"/>
    </row>
    <row r="3" ht="6.75" customHeight="1">
      <c r="A3" s="50"/>
    </row>
    <row r="4" spans="1:4" ht="12.75">
      <c r="A4" s="51" t="s">
        <v>192</v>
      </c>
      <c r="B4" s="51"/>
      <c r="C4" s="51"/>
      <c r="D4" s="51"/>
    </row>
    <row r="5" ht="7.5" customHeight="1">
      <c r="A5" s="50"/>
    </row>
    <row r="6" spans="1:6" ht="17.25" customHeight="1">
      <c r="A6" s="52" t="s">
        <v>142</v>
      </c>
      <c r="B6" s="53"/>
      <c r="C6" s="53"/>
      <c r="D6" s="53"/>
      <c r="E6" s="53"/>
      <c r="F6" s="53"/>
    </row>
    <row r="7" spans="1:6" ht="12">
      <c r="A7" s="54" t="s">
        <v>143</v>
      </c>
      <c r="B7" s="49"/>
      <c r="C7" s="49"/>
      <c r="D7" s="49"/>
      <c r="E7" s="49"/>
      <c r="F7" s="49"/>
    </row>
    <row r="8" ht="9.75" customHeight="1">
      <c r="A8" s="50"/>
    </row>
    <row r="9" spans="1:4" ht="12">
      <c r="A9" s="55" t="s">
        <v>96</v>
      </c>
      <c r="B9" s="55"/>
      <c r="C9" s="55"/>
      <c r="D9" s="55"/>
    </row>
    <row r="10" ht="12.75" thickBot="1">
      <c r="F10" s="56"/>
    </row>
    <row r="11" spans="1:6" ht="36.75" thickBot="1">
      <c r="A11" s="57" t="s">
        <v>144</v>
      </c>
      <c r="B11" s="58" t="s">
        <v>145</v>
      </c>
      <c r="C11" s="58" t="s">
        <v>146</v>
      </c>
      <c r="D11" s="58" t="s">
        <v>147</v>
      </c>
      <c r="E11" s="58" t="s">
        <v>148</v>
      </c>
      <c r="F11" s="58" t="s">
        <v>149</v>
      </c>
    </row>
    <row r="12" spans="1:6" ht="12.75" thickBot="1">
      <c r="A12" s="59" t="s">
        <v>150</v>
      </c>
      <c r="B12" s="60"/>
      <c r="C12" s="60"/>
      <c r="D12" s="60"/>
      <c r="E12" s="60"/>
      <c r="F12" s="60"/>
    </row>
    <row r="13" spans="1:6" ht="24.75" thickBot="1">
      <c r="A13" s="61" t="s">
        <v>157</v>
      </c>
      <c r="B13" s="62">
        <v>200000</v>
      </c>
      <c r="C13" s="63"/>
      <c r="D13" s="63"/>
      <c r="E13" s="64">
        <f>-22053</f>
        <v>-22053</v>
      </c>
      <c r="F13" s="62">
        <f>B13+E13</f>
        <v>177947</v>
      </c>
    </row>
    <row r="14" spans="1:6" ht="60.75" thickBot="1">
      <c r="A14" s="61" t="s">
        <v>151</v>
      </c>
      <c r="B14" s="63"/>
      <c r="C14" s="63"/>
      <c r="D14" s="63"/>
      <c r="E14" s="63"/>
      <c r="F14" s="63"/>
    </row>
    <row r="15" spans="1:6" ht="12.75" thickBot="1">
      <c r="A15" s="59" t="s">
        <v>152</v>
      </c>
      <c r="B15" s="65"/>
      <c r="C15" s="63"/>
      <c r="D15" s="63"/>
      <c r="E15" s="63"/>
      <c r="F15" s="63"/>
    </row>
    <row r="16" spans="1:6" ht="36.75" thickBot="1">
      <c r="A16" s="61" t="s">
        <v>153</v>
      </c>
      <c r="B16" s="63"/>
      <c r="C16" s="63"/>
      <c r="D16" s="63"/>
      <c r="E16" s="63"/>
      <c r="F16" s="63"/>
    </row>
    <row r="17" spans="1:6" ht="24.75" thickBot="1">
      <c r="A17" s="61" t="s">
        <v>154</v>
      </c>
      <c r="B17" s="63"/>
      <c r="C17" s="63"/>
      <c r="D17" s="63"/>
      <c r="E17" s="63"/>
      <c r="F17" s="63"/>
    </row>
    <row r="18" spans="1:6" ht="12.75" thickBot="1">
      <c r="A18" s="61" t="s">
        <v>155</v>
      </c>
      <c r="B18" s="63"/>
      <c r="C18" s="63"/>
      <c r="D18" s="63"/>
      <c r="E18" s="63"/>
      <c r="F18" s="63"/>
    </row>
    <row r="19" spans="1:6" ht="12.75" thickBot="1">
      <c r="A19" s="61" t="s">
        <v>156</v>
      </c>
      <c r="B19" s="63"/>
      <c r="C19" s="63"/>
      <c r="D19" s="63"/>
      <c r="E19" s="64">
        <f>-58491</f>
        <v>-58491</v>
      </c>
      <c r="F19" s="64">
        <f>B19+E19</f>
        <v>-58491</v>
      </c>
    </row>
    <row r="20" spans="1:6" ht="24.75" thickBot="1">
      <c r="A20" s="59" t="s">
        <v>193</v>
      </c>
      <c r="B20" s="62">
        <v>200000</v>
      </c>
      <c r="C20" s="63"/>
      <c r="D20" s="63"/>
      <c r="E20" s="64">
        <f>SUM(E13:E19)</f>
        <v>-80544</v>
      </c>
      <c r="F20" s="62">
        <f>F13+F19</f>
        <v>119456</v>
      </c>
    </row>
    <row r="21" ht="12">
      <c r="A21" s="50"/>
    </row>
    <row r="22" spans="1:4" ht="12">
      <c r="A22" s="55" t="s">
        <v>36</v>
      </c>
      <c r="B22" s="55"/>
      <c r="C22" s="55"/>
      <c r="D22" s="55"/>
    </row>
    <row r="23" ht="12.75" thickBot="1">
      <c r="F23" s="56"/>
    </row>
    <row r="24" spans="1:6" ht="36.75" thickBot="1">
      <c r="A24" s="57" t="s">
        <v>144</v>
      </c>
      <c r="B24" s="58" t="s">
        <v>145</v>
      </c>
      <c r="C24" s="58" t="s">
        <v>146</v>
      </c>
      <c r="D24" s="58" t="s">
        <v>147</v>
      </c>
      <c r="E24" s="58" t="s">
        <v>148</v>
      </c>
      <c r="F24" s="58" t="s">
        <v>149</v>
      </c>
    </row>
    <row r="25" spans="1:6" ht="12.75" thickBot="1">
      <c r="A25" s="59" t="s">
        <v>150</v>
      </c>
      <c r="B25" s="60"/>
      <c r="C25" s="60"/>
      <c r="D25" s="60"/>
      <c r="E25" s="60"/>
      <c r="F25" s="60"/>
    </row>
    <row r="26" spans="1:7" ht="24.75" thickBot="1">
      <c r="A26" s="61" t="s">
        <v>182</v>
      </c>
      <c r="B26" s="62">
        <v>350000</v>
      </c>
      <c r="C26" s="63"/>
      <c r="D26" s="63"/>
      <c r="E26" s="64">
        <v>-97643</v>
      </c>
      <c r="F26" s="62">
        <f>B26+E26</f>
        <v>252357</v>
      </c>
      <c r="G26" s="66"/>
    </row>
    <row r="27" spans="1:6" ht="60.75" thickBot="1">
      <c r="A27" s="61" t="s">
        <v>151</v>
      </c>
      <c r="B27" s="63"/>
      <c r="C27" s="63"/>
      <c r="D27" s="63"/>
      <c r="E27" s="63"/>
      <c r="F27" s="63"/>
    </row>
    <row r="28" spans="1:6" ht="12.75" thickBot="1">
      <c r="A28" s="59" t="s">
        <v>152</v>
      </c>
      <c r="B28" s="65"/>
      <c r="C28" s="63"/>
      <c r="D28" s="63"/>
      <c r="E28" s="63"/>
      <c r="F28" s="64">
        <f>B28+E28</f>
        <v>0</v>
      </c>
    </row>
    <row r="29" spans="1:6" ht="29.25" customHeight="1" thickBot="1">
      <c r="A29" s="61" t="s">
        <v>153</v>
      </c>
      <c r="B29" s="63"/>
      <c r="C29" s="63"/>
      <c r="D29" s="63"/>
      <c r="E29" s="63"/>
      <c r="F29" s="64">
        <f>B29+E29</f>
        <v>0</v>
      </c>
    </row>
    <row r="30" spans="1:6" ht="24.75" thickBot="1">
      <c r="A30" s="61" t="s">
        <v>154</v>
      </c>
      <c r="B30" s="63"/>
      <c r="C30" s="63"/>
      <c r="D30" s="63"/>
      <c r="E30" s="63"/>
      <c r="F30" s="64">
        <f>B30+E30</f>
        <v>0</v>
      </c>
    </row>
    <row r="31" spans="1:6" ht="12.75" thickBot="1">
      <c r="A31" s="61" t="s">
        <v>155</v>
      </c>
      <c r="B31" s="63"/>
      <c r="C31" s="63"/>
      <c r="D31" s="63"/>
      <c r="E31" s="63"/>
      <c r="F31" s="64">
        <f>B31+E31</f>
        <v>0</v>
      </c>
    </row>
    <row r="32" spans="1:6" ht="12.75" thickBot="1">
      <c r="A32" s="61" t="s">
        <v>156</v>
      </c>
      <c r="B32" s="63"/>
      <c r="C32" s="63"/>
      <c r="D32" s="63"/>
      <c r="E32" s="64">
        <v>60512</v>
      </c>
      <c r="F32" s="64">
        <f>B32+E32</f>
        <v>60512</v>
      </c>
    </row>
    <row r="33" spans="1:7" ht="17.25" customHeight="1" thickBot="1">
      <c r="A33" s="59" t="s">
        <v>194</v>
      </c>
      <c r="B33" s="64">
        <f>SUM(B26:B32)</f>
        <v>350000</v>
      </c>
      <c r="C33" s="64">
        <f>SUM(C26:C32)</f>
        <v>0</v>
      </c>
      <c r="D33" s="64">
        <f>SUM(D26:D32)</f>
        <v>0</v>
      </c>
      <c r="E33" s="64">
        <f>SUM(E26:E32)</f>
        <v>-37131</v>
      </c>
      <c r="F33" s="64">
        <f>SUM(F26:F32)</f>
        <v>312869</v>
      </c>
      <c r="G33" s="66"/>
    </row>
    <row r="34" ht="12">
      <c r="A34" s="50"/>
    </row>
    <row r="35" spans="1:3" ht="18.75" customHeight="1">
      <c r="A35" s="67" t="s">
        <v>128</v>
      </c>
      <c r="B35" s="67"/>
      <c r="C35" s="67"/>
    </row>
    <row r="36" spans="1:3" ht="21.75" customHeight="1">
      <c r="A36" s="36" t="s">
        <v>181</v>
      </c>
      <c r="B36" s="68"/>
      <c r="C36" s="68"/>
    </row>
    <row r="38" spans="1:5" ht="12.75">
      <c r="A38" s="36" t="s">
        <v>190</v>
      </c>
      <c r="B38" s="37"/>
      <c r="E38" s="40" t="s">
        <v>188</v>
      </c>
    </row>
    <row r="40" ht="12">
      <c r="A40" s="41" t="s">
        <v>159</v>
      </c>
    </row>
  </sheetData>
  <sheetProtection/>
  <mergeCells count="7">
    <mergeCell ref="A35:C35"/>
    <mergeCell ref="A9:D9"/>
    <mergeCell ref="A22:D22"/>
    <mergeCell ref="A2:F2"/>
    <mergeCell ref="A4:D4"/>
    <mergeCell ref="A6:F6"/>
    <mergeCell ref="A7:F7"/>
  </mergeCells>
  <printOptions/>
  <pageMargins left="0.47" right="0.53" top="0.65" bottom="0.79" header="0.5" footer="0.5"/>
  <pageSetup fitToHeight="1" fitToWidth="1" horizontalDpi="300" verticalDpi="300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2" customWidth="1"/>
    <col min="2" max="2" width="58.57421875" style="2" customWidth="1"/>
    <col min="3" max="3" width="10.8515625" style="2" customWidth="1"/>
    <col min="4" max="4" width="16.140625" style="2" customWidth="1"/>
    <col min="5" max="5" width="17.28125" style="2" customWidth="1"/>
    <col min="6" max="16384" width="9.140625" style="2" customWidth="1"/>
  </cols>
  <sheetData>
    <row r="1" ht="12.75">
      <c r="E1" s="2" t="s">
        <v>160</v>
      </c>
    </row>
    <row r="2" spans="2:6" ht="15.75">
      <c r="B2" s="3"/>
      <c r="C2" s="4" t="s">
        <v>161</v>
      </c>
      <c r="D2" s="5"/>
      <c r="E2" s="5"/>
      <c r="F2" s="6"/>
    </row>
    <row r="3" spans="3:6" ht="15.75">
      <c r="C3" s="4" t="s">
        <v>162</v>
      </c>
      <c r="D3" s="5"/>
      <c r="E3" s="5"/>
      <c r="F3" s="6"/>
    </row>
    <row r="4" spans="2:6" ht="15.75">
      <c r="B4" s="7" t="s">
        <v>163</v>
      </c>
      <c r="C4" s="8"/>
      <c r="E4" s="9"/>
      <c r="F4" s="6"/>
    </row>
    <row r="5" spans="3:6" ht="16.5" customHeight="1">
      <c r="C5" s="10" t="s">
        <v>164</v>
      </c>
      <c r="D5" s="11">
        <v>40179</v>
      </c>
      <c r="E5" s="12" t="s">
        <v>165</v>
      </c>
      <c r="F5" s="12"/>
    </row>
    <row r="6" spans="3:6" ht="15.75" customHeight="1">
      <c r="C6" s="10"/>
      <c r="D6" s="13">
        <v>40451</v>
      </c>
      <c r="E6" s="9"/>
      <c r="F6" s="12"/>
    </row>
    <row r="7" spans="2:5" ht="15.75">
      <c r="B7" s="14"/>
      <c r="D7" s="14"/>
      <c r="E7" s="15" t="s">
        <v>166</v>
      </c>
    </row>
    <row r="8" spans="2:5" ht="84.75" thickBot="1">
      <c r="B8" s="16" t="s">
        <v>167</v>
      </c>
      <c r="C8" s="17" t="s">
        <v>168</v>
      </c>
      <c r="D8" s="18" t="s">
        <v>169</v>
      </c>
      <c r="E8" s="17" t="s">
        <v>170</v>
      </c>
    </row>
    <row r="9" spans="2:5" ht="16.5" thickBot="1">
      <c r="B9" s="19" t="s">
        <v>171</v>
      </c>
      <c r="C9" s="20" t="s">
        <v>172</v>
      </c>
      <c r="D9" s="21" t="s">
        <v>173</v>
      </c>
      <c r="E9" s="22" t="s">
        <v>174</v>
      </c>
    </row>
    <row r="10" spans="2:5" ht="25.5">
      <c r="B10" s="23" t="s">
        <v>175</v>
      </c>
      <c r="C10" s="24">
        <v>350000</v>
      </c>
      <c r="D10" s="25">
        <v>150000</v>
      </c>
      <c r="E10" s="26" t="s">
        <v>176</v>
      </c>
    </row>
    <row r="11" spans="2:5" ht="16.5" customHeight="1">
      <c r="B11" s="27" t="s">
        <v>177</v>
      </c>
      <c r="C11" s="28">
        <v>255939</v>
      </c>
      <c r="D11" s="29">
        <v>150000</v>
      </c>
      <c r="E11" s="26" t="s">
        <v>176</v>
      </c>
    </row>
    <row r="12" spans="2:5" ht="38.25">
      <c r="B12" s="30" t="s">
        <v>178</v>
      </c>
      <c r="C12" s="31"/>
      <c r="D12" s="32"/>
      <c r="E12" s="26"/>
    </row>
    <row r="13" spans="2:5" ht="14.25" customHeight="1">
      <c r="B13" s="30" t="s">
        <v>179</v>
      </c>
      <c r="C13" s="33"/>
      <c r="D13" s="32"/>
      <c r="E13" s="26"/>
    </row>
    <row r="14" spans="2:5" ht="18.75" customHeight="1">
      <c r="B14" s="34" t="s">
        <v>180</v>
      </c>
      <c r="C14" s="33"/>
      <c r="D14" s="32"/>
      <c r="E14" s="26"/>
    </row>
    <row r="15" ht="9.75" customHeight="1"/>
    <row r="16" spans="1:2" ht="12.75">
      <c r="A16" s="35" t="s">
        <v>128</v>
      </c>
      <c r="B16" s="35"/>
    </row>
    <row r="17" spans="2:4" s="1" customFormat="1" ht="14.25">
      <c r="B17" s="36" t="s">
        <v>181</v>
      </c>
      <c r="C17" s="37"/>
      <c r="D17" s="38"/>
    </row>
    <row r="18" spans="4:5" ht="9" customHeight="1">
      <c r="D18" s="39"/>
      <c r="E18" s="39"/>
    </row>
    <row r="19" spans="1:6" ht="16.5" customHeight="1">
      <c r="A19" s="36" t="s">
        <v>158</v>
      </c>
      <c r="B19" s="37"/>
      <c r="C19" s="40" t="s">
        <v>189</v>
      </c>
      <c r="D19" s="37"/>
      <c r="E19" s="37"/>
      <c r="F19" s="41"/>
    </row>
    <row r="20" spans="1:6" s="45" customFormat="1" ht="26.25" customHeight="1">
      <c r="A20" s="42"/>
      <c r="B20" s="43"/>
      <c r="C20" s="43"/>
      <c r="D20" s="43"/>
      <c r="E20" s="43"/>
      <c r="F20" s="44"/>
    </row>
    <row r="21" spans="2:5" ht="63" customHeight="1">
      <c r="B21" s="43" t="s">
        <v>195</v>
      </c>
      <c r="C21" s="43"/>
      <c r="D21" s="43"/>
      <c r="E21" s="43"/>
    </row>
    <row r="22" spans="2:5" ht="24" customHeight="1">
      <c r="B22" s="43"/>
      <c r="C22" s="46"/>
      <c r="D22" s="46"/>
      <c r="E22" s="46"/>
    </row>
  </sheetData>
  <sheetProtection/>
  <mergeCells count="3">
    <mergeCell ref="B21:E21"/>
    <mergeCell ref="B22:E22"/>
    <mergeCell ref="B20:E20"/>
  </mergeCells>
  <printOptions/>
  <pageMargins left="0.34" right="0.25" top="0.73" bottom="1" header="0.5" footer="0.5"/>
  <pageSetup fitToHeight="1" fitToWidth="1" horizontalDpi="300" verticalDpi="300" orientation="portrait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SheetLayoutView="130" zoomScalePageLayoutView="0" workbookViewId="0" topLeftCell="A1">
      <selection activeCell="A1" sqref="A1:IV16384"/>
    </sheetView>
  </sheetViews>
  <sheetFormatPr defaultColWidth="9.140625" defaultRowHeight="12.75"/>
  <cols>
    <col min="1" max="8" width="9.140625" style="1" customWidth="1"/>
    <col min="9" max="9" width="14.421875" style="1" customWidth="1"/>
    <col min="10" max="16384" width="9.140625" style="1" customWidth="1"/>
  </cols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KARENGH</dc:creator>
  <cp:keywords/>
  <dc:description/>
  <cp:lastModifiedBy>Gevorg Hovhannisyan</cp:lastModifiedBy>
  <cp:lastPrinted>2010-10-13T05:14:12Z</cp:lastPrinted>
  <dcterms:created xsi:type="dcterms:W3CDTF">2003-01-22T21:35:49Z</dcterms:created>
  <dcterms:modified xsi:type="dcterms:W3CDTF">2016-07-10T04:07:04Z</dcterms:modified>
  <cp:category/>
  <cp:version/>
  <cp:contentType/>
  <cp:contentStatus/>
</cp:coreProperties>
</file>